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1C1DD185-3957-4A29-B652-33A5610401E7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Приложение 1" sheetId="3" r:id="rId1"/>
    <sheet name="Приложение 2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1" l="1"/>
  <c r="R24" i="1"/>
  <c r="Q11" i="1" l="1"/>
  <c r="P11" i="1"/>
  <c r="N11" i="1"/>
  <c r="M11" i="1"/>
  <c r="L11" i="1"/>
  <c r="K11" i="1"/>
  <c r="J11" i="1"/>
  <c r="I11" i="1"/>
  <c r="H11" i="1"/>
  <c r="G11" i="1"/>
  <c r="R15" i="1"/>
  <c r="R14" i="1"/>
  <c r="G28" i="1"/>
  <c r="H28" i="1"/>
  <c r="H30" i="1" s="1"/>
  <c r="I28" i="1"/>
  <c r="J28" i="1"/>
  <c r="K28" i="1"/>
  <c r="L28" i="1"/>
  <c r="L30" i="1" s="1"/>
  <c r="M28" i="1"/>
  <c r="N28" i="1"/>
  <c r="O28" i="1"/>
  <c r="P28" i="1"/>
  <c r="P30" i="1" s="1"/>
  <c r="Q28" i="1"/>
  <c r="R29" i="1"/>
  <c r="R26" i="1"/>
  <c r="R25" i="1"/>
  <c r="R23" i="1"/>
  <c r="R21" i="1"/>
  <c r="R18" i="1"/>
  <c r="M30" i="1" l="1"/>
  <c r="I30" i="1"/>
  <c r="R28" i="1"/>
  <c r="J30" i="1"/>
  <c r="G30" i="1"/>
  <c r="K30" i="1"/>
  <c r="O30" i="1"/>
  <c r="Q30" i="1"/>
  <c r="N30" i="1"/>
  <c r="R11" i="1"/>
  <c r="R19" i="1" l="1"/>
  <c r="R27" i="1"/>
  <c r="R22" i="1"/>
  <c r="R20" i="1"/>
  <c r="R17" i="1"/>
  <c r="R16" i="1"/>
  <c r="R13" i="1"/>
  <c r="R12" i="1" l="1"/>
  <c r="R30" i="1" l="1"/>
</calcChain>
</file>

<file path=xl/sharedStrings.xml><?xml version="1.0" encoding="utf-8"?>
<sst xmlns="http://schemas.openxmlformats.org/spreadsheetml/2006/main" count="135" uniqueCount="78">
  <si>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</si>
  <si>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</si>
  <si>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</si>
  <si>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</si>
  <si>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</si>
  <si>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</si>
  <si>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ЦСР</t>
  </si>
  <si>
    <t>ВР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</si>
  <si>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</si>
  <si>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</si>
  <si>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</si>
  <si>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</si>
  <si>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</si>
  <si>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</si>
  <si>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</si>
  <si>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Администрация Приморского сельсовета</t>
  </si>
  <si>
    <t>2021 год</t>
  </si>
  <si>
    <t>РЗ ПР</t>
  </si>
  <si>
    <t>2022 год</t>
  </si>
  <si>
    <t>Итого за 2014-2024 годы</t>
  </si>
  <si>
    <t>244</t>
  </si>
  <si>
    <t>813</t>
  </si>
  <si>
    <t>Итого по подпрограмме</t>
  </si>
  <si>
    <t>Перечень мероприятий по подпрограмме</t>
  </si>
  <si>
    <t>всего, в том числе:</t>
  </si>
  <si>
    <t>Ожидаемый результат от реализации подпрограммного мероприятия (в натуральном выражении)</t>
  </si>
  <si>
    <t>№ п/п</t>
  </si>
  <si>
    <t>Цели, задачи, показатели</t>
  </si>
  <si>
    <t>Годы реализации муниципальной программы</t>
  </si>
  <si>
    <t>Годы до конца реализации муниципальной программы</t>
  </si>
  <si>
    <t>1.Целевой индикатор</t>
  </si>
  <si>
    <t>отчетность</t>
  </si>
  <si>
    <t>2.Целевой индикатор</t>
  </si>
  <si>
    <t>ед.</t>
  </si>
  <si>
    <t>3.Целевой индикатор</t>
  </si>
  <si>
    <t>Перечень целевых индикаторов подпрограммы</t>
  </si>
  <si>
    <t xml:space="preserve">Единица измерения </t>
  </si>
  <si>
    <t>Источник информации</t>
  </si>
  <si>
    <t>Приложение№1</t>
  </si>
  <si>
    <t xml:space="preserve">дорог Приморского сельсовета»                          </t>
  </si>
  <si>
    <t xml:space="preserve">к подпрограмме «Содержание и ремонт внутрипоселенческих                                                                     </t>
  </si>
  <si>
    <t>Цель: Создание условий по обеспечению содержания и ремонта внутрипоселенческих дорог.</t>
  </si>
  <si>
    <t>протяженность отремонтированных автомобильных дорог</t>
  </si>
  <si>
    <t>протяженность автомобильных дорог, требующих содержание</t>
  </si>
  <si>
    <t xml:space="preserve">количество установленных дополнительно или (замена) дорожных знаков. </t>
  </si>
  <si>
    <t>км</t>
  </si>
  <si>
    <t>0409</t>
  </si>
  <si>
    <t>0220008530</t>
  </si>
  <si>
    <r>
      <rPr>
        <b/>
        <sz val="12"/>
        <color theme="1"/>
        <rFont val="Times New Roman"/>
        <family val="1"/>
        <charset val="204"/>
      </rPr>
      <t xml:space="preserve">Мероприятие 1 </t>
    </r>
    <r>
      <rPr>
        <sz val="12"/>
        <color theme="1"/>
        <rFont val="Times New Roman"/>
        <family val="1"/>
        <charset val="204"/>
      </rPr>
      <t>Ремонт и (или) замена дорожных знаков</t>
    </r>
  </si>
  <si>
    <r>
      <rPr>
        <b/>
        <sz val="12"/>
        <color theme="1"/>
        <rFont val="Times New Roman"/>
        <family val="1"/>
        <charset val="204"/>
      </rPr>
      <t>Мероприятие 1</t>
    </r>
    <r>
      <rPr>
        <sz val="12"/>
        <color theme="1"/>
        <rFont val="Times New Roman"/>
        <family val="1"/>
        <charset val="204"/>
      </rPr>
      <t xml:space="preserve"> Ремонт и содержание внутрипоселенческих  дорог</t>
    </r>
  </si>
  <si>
    <t>0220008510</t>
  </si>
  <si>
    <t>0220075080</t>
  </si>
  <si>
    <t>0220075090</t>
  </si>
  <si>
    <t>02200А8520</t>
  </si>
  <si>
    <t>02200А8550</t>
  </si>
  <si>
    <t>0220074110</t>
  </si>
  <si>
    <t>02200S8240</t>
  </si>
  <si>
    <t>02200А8560</t>
  </si>
  <si>
    <t>0220074920</t>
  </si>
  <si>
    <t>02200S5090</t>
  </si>
  <si>
    <t>0220008560</t>
  </si>
  <si>
    <t>243</t>
  </si>
  <si>
    <t>02200S5080</t>
  </si>
  <si>
    <t>02200S6640</t>
  </si>
  <si>
    <t>414</t>
  </si>
  <si>
    <t>Обеспечение безопасности дорожного движения</t>
  </si>
  <si>
    <r>
      <rPr>
        <b/>
        <sz val="12"/>
        <color theme="1"/>
        <rFont val="Times New Roman"/>
        <family val="1"/>
        <charset val="204"/>
      </rPr>
      <t xml:space="preserve">Мероприятие 2 </t>
    </r>
    <r>
      <rPr>
        <sz val="12"/>
        <color theme="1"/>
        <rFont val="Times New Roman"/>
        <family val="1"/>
        <charset val="204"/>
      </rPr>
      <t>Расходы муниципальных образований на содержание автомобильных дорог общего пользования местного значения за счет средств дорожного фонда Красноярского края</t>
    </r>
  </si>
  <si>
    <r>
      <rPr>
        <b/>
        <sz val="12"/>
        <color theme="1"/>
        <rFont val="Times New Roman"/>
        <family val="1"/>
        <charset val="204"/>
      </rPr>
      <t>Мероприятие 3</t>
    </r>
    <r>
      <rPr>
        <sz val="12"/>
        <color theme="1"/>
        <rFont val="Times New Roman"/>
        <family val="1"/>
        <charset val="204"/>
      </rPr>
      <t xml:space="preserve"> Расходы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  </r>
  </si>
  <si>
    <r>
      <rPr>
        <b/>
        <sz val="12"/>
        <color theme="1"/>
        <rFont val="Times New Roman"/>
        <family val="1"/>
        <charset val="204"/>
      </rPr>
      <t>Мероприятие 4</t>
    </r>
    <r>
      <rPr>
        <sz val="12"/>
        <color theme="1"/>
        <rFont val="Times New Roman"/>
        <family val="1"/>
        <charset val="204"/>
      </rPr>
      <t xml:space="preserve"> Расходы на реализацию муниципальных программ, направленных на развитие сельских территорий </t>
    </r>
  </si>
  <si>
    <r>
      <rPr>
        <b/>
        <sz val="12"/>
        <color theme="1"/>
        <rFont val="Times New Roman"/>
        <family val="1"/>
        <charset val="204"/>
      </rPr>
      <t>Мероприятие 5</t>
    </r>
    <r>
      <rPr>
        <sz val="12"/>
        <color theme="1"/>
        <rFont val="Times New Roman"/>
        <family val="1"/>
        <charset val="204"/>
      </rPr>
      <t xml:space="preserve"> Расходы на реализацию мероприятий, направленных на повышение безопасности дорожного движения</t>
    </r>
  </si>
  <si>
    <r>
      <rPr>
        <b/>
        <sz val="12"/>
        <color theme="1"/>
        <rFont val="Times New Roman"/>
        <family val="1"/>
        <charset val="204"/>
      </rPr>
      <t xml:space="preserve">Мероприятие 7 </t>
    </r>
    <r>
      <rPr>
        <sz val="12"/>
        <color theme="1"/>
        <rFont val="Times New Roman"/>
        <family val="1"/>
        <charset val="204"/>
      </rPr>
      <t>Расходы на государственной поддержки муниципального комплексного проекта развития</t>
    </r>
  </si>
  <si>
    <t>Цель: Создание условий по обеспечению содержания и ремонта внутрипоселенческих дорог</t>
  </si>
  <si>
    <r>
      <rPr>
        <b/>
        <sz val="12"/>
        <color theme="1"/>
        <rFont val="Times New Roman"/>
        <family val="1"/>
        <charset val="204"/>
      </rPr>
      <t>Задача 1.</t>
    </r>
    <r>
      <rPr>
        <sz val="12"/>
        <color theme="1"/>
        <rFont val="Times New Roman"/>
        <family val="1"/>
        <charset val="204"/>
      </rPr>
      <t xml:space="preserve"> Обеспечение содержания и ремонта внутрипоселенческих дорог.</t>
    </r>
  </si>
  <si>
    <r>
      <rPr>
        <b/>
        <sz val="12"/>
        <color theme="1"/>
        <rFont val="Times New Roman"/>
        <family val="1"/>
        <charset val="204"/>
      </rPr>
      <t>Задача 2.</t>
    </r>
    <r>
      <rPr>
        <sz val="12"/>
        <color theme="1"/>
        <rFont val="Times New Roman"/>
        <family val="1"/>
        <charset val="204"/>
      </rPr>
      <t xml:space="preserve"> Обеспечение ремонта и (или) замены дорожных знаков. </t>
    </r>
  </si>
  <si>
    <t>2023 год</t>
  </si>
  <si>
    <t>2024 год</t>
  </si>
  <si>
    <r>
      <rPr>
        <b/>
        <sz val="12"/>
        <color theme="1"/>
        <rFont val="Times New Roman"/>
        <family val="1"/>
        <charset val="204"/>
      </rPr>
      <t xml:space="preserve">Мероприятие 6 </t>
    </r>
    <r>
      <rPr>
        <sz val="12"/>
        <color theme="1"/>
        <rFont val="Times New Roman"/>
        <family val="1"/>
        <charset val="204"/>
      </rPr>
      <t>Расходы на разработку проектно-сметной документации по капитальному ремонту (строительству) дорог общего пользования</t>
    </r>
  </si>
  <si>
    <t>Приложение№2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</si>
</sst>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1" fillId="0" borderId="0" xfId="0" applyFont="1"/>
    <xf numFmtId="164" fontId="2" fillId="0" borderId="8" xfId="0" applyNumberFormat="1" applyFont="1" applyBorder="1" applyAlignment="1">
      <alignment vertical="center" wrapText="1"/>
    </xf>
    <xf numFmtId="164" fontId="2" fillId="0" borderId="23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164" fontId="2" fillId="0" borderId="24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4" fillId="0" borderId="0" xfId="0" applyFont="1"/>
    <xf numFmtId="164" fontId="2" fillId="0" borderId="26" xfId="0" applyNumberFormat="1" applyFont="1" applyBorder="1" applyAlignment="1">
      <alignment vertical="center" wrapText="1"/>
    </xf>
    <xf numFmtId="164" fontId="3" fillId="0" borderId="26" xfId="0" applyNumberFormat="1" applyFont="1" applyBorder="1" applyAlignment="1">
      <alignment vertical="center" wrapText="1"/>
    </xf>
    <xf numFmtId="0" fontId="0" fillId="0" borderId="32" xfId="0" applyBorder="1"/>
    <xf numFmtId="49" fontId="2" fillId="0" borderId="9" xfId="0" applyNumberFormat="1" applyFont="1" applyBorder="1" applyAlignment="1">
      <alignment vertical="center"/>
    </xf>
    <xf numFmtId="0" fontId="1" fillId="0" borderId="30" xfId="0" applyFont="1" applyBorder="1" applyAlignment="1">
      <alignment vertical="center" wrapText="1"/>
    </xf>
    <xf numFmtId="0" fontId="1" fillId="0" borderId="29" xfId="0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49" xfId="0" applyNumberFormat="1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6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23" xfId="0" applyFont="1" applyBorder="1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4" fillId="0" borderId="3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0" fontId="1" fillId="0" borderId="30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"/>
  <sheetViews>
    <sheetView workbookViewId="0">
      <selection activeCell="K1" sqref="K1:U3"/>
    </sheetView>
  </sheetViews>
  <sheetFormatPr defaultRowHeight="15" x14ac:dyDescent="0.25"/>
  <cols>
    <col min="1" max="1" width="5" customWidth="1"/>
    <col min="2" max="2" width="26.7109375" customWidth="1"/>
    <col min="3" max="3" width="11.42578125" customWidth="1"/>
    <col min="4" max="4" width="13.28515625" customWidth="1"/>
    <col min="12" max="12" width="9" customWidth="1"/>
    <col min="13" max="13" width="9.140625" hidden="1" customWidth="1"/>
  </cols>
  <sheetData>
    <row r="1" spans="1:21" ht="15.75" x14ac:dyDescent="0.25">
      <c r="K1" s="39" t="s">
        <v>38</v>
      </c>
      <c r="L1" s="38"/>
      <c r="M1" s="38"/>
      <c r="N1" s="38"/>
      <c r="O1" s="38"/>
      <c r="P1" s="38"/>
      <c r="Q1" s="38"/>
      <c r="R1" s="38"/>
    </row>
    <row r="2" spans="1:21" x14ac:dyDescent="0.25">
      <c r="K2" s="38" t="s">
        <v>40</v>
      </c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x14ac:dyDescent="0.25">
      <c r="K3" s="38" t="s">
        <v>39</v>
      </c>
      <c r="L3" s="38"/>
      <c r="M3" s="38"/>
      <c r="N3" s="38"/>
      <c r="O3" s="38"/>
      <c r="P3" s="38"/>
      <c r="Q3" s="38"/>
      <c r="R3" s="38"/>
      <c r="S3" s="38"/>
    </row>
    <row r="4" spans="1:21" ht="15.75" x14ac:dyDescent="0.25">
      <c r="B4" s="34"/>
      <c r="C4" s="34"/>
      <c r="D4" s="34"/>
      <c r="E4" s="43" t="s">
        <v>35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21" ht="15.75" thickBot="1" x14ac:dyDescent="0.3"/>
    <row r="6" spans="1:21" ht="16.5" thickBot="1" x14ac:dyDescent="0.3">
      <c r="A6" s="51" t="s">
        <v>26</v>
      </c>
      <c r="B6" s="51" t="s">
        <v>27</v>
      </c>
      <c r="C6" s="51" t="s">
        <v>36</v>
      </c>
      <c r="D6" s="51" t="s">
        <v>37</v>
      </c>
      <c r="E6" s="54" t="s">
        <v>28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6"/>
      <c r="Q6" s="47" t="s">
        <v>29</v>
      </c>
      <c r="R6" s="48"/>
      <c r="S6" s="25"/>
    </row>
    <row r="7" spans="1:21" ht="15.75" thickBot="1" x14ac:dyDescent="0.3">
      <c r="A7" s="52"/>
      <c r="B7" s="52"/>
      <c r="C7" s="64"/>
      <c r="D7" s="64"/>
      <c r="E7" s="26"/>
      <c r="F7" s="28"/>
      <c r="G7" s="28"/>
      <c r="H7" s="28"/>
      <c r="I7" s="28"/>
      <c r="J7" s="28"/>
      <c r="K7" s="28"/>
      <c r="L7" s="60"/>
      <c r="M7" s="61"/>
      <c r="N7" s="28"/>
      <c r="O7" s="28"/>
      <c r="P7" s="33"/>
      <c r="Q7" s="49"/>
      <c r="R7" s="50"/>
      <c r="S7" s="25"/>
    </row>
    <row r="8" spans="1:21" ht="15.75" thickBot="1" x14ac:dyDescent="0.3">
      <c r="A8" s="53"/>
      <c r="B8" s="53"/>
      <c r="C8" s="65"/>
      <c r="D8" s="65"/>
      <c r="E8" s="27">
        <v>2014</v>
      </c>
      <c r="F8" s="27">
        <v>2015</v>
      </c>
      <c r="G8" s="27">
        <v>2016</v>
      </c>
      <c r="H8" s="27">
        <v>2017</v>
      </c>
      <c r="I8" s="27">
        <v>2018</v>
      </c>
      <c r="J8" s="27">
        <v>2019</v>
      </c>
      <c r="K8" s="27">
        <v>2020</v>
      </c>
      <c r="L8" s="62">
        <v>2021</v>
      </c>
      <c r="M8" s="63"/>
      <c r="N8" s="27">
        <v>2022</v>
      </c>
      <c r="O8" s="27">
        <v>2023</v>
      </c>
      <c r="P8" s="33">
        <v>2024</v>
      </c>
      <c r="Q8" s="29">
        <v>2025</v>
      </c>
      <c r="R8" s="30">
        <v>2030</v>
      </c>
      <c r="S8" s="25"/>
    </row>
    <row r="9" spans="1:21" ht="16.5" thickBot="1" x14ac:dyDescent="0.3">
      <c r="A9" s="57" t="s">
        <v>41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  <c r="S9" s="25"/>
    </row>
    <row r="10" spans="1:21" ht="15" customHeight="1" x14ac:dyDescent="0.25">
      <c r="A10" s="40">
        <v>1</v>
      </c>
      <c r="B10" s="31" t="s">
        <v>30</v>
      </c>
      <c r="C10" s="40" t="s">
        <v>45</v>
      </c>
      <c r="D10" s="40" t="s">
        <v>31</v>
      </c>
      <c r="E10" s="40">
        <v>3</v>
      </c>
      <c r="F10" s="40">
        <v>3</v>
      </c>
      <c r="G10" s="40">
        <v>3</v>
      </c>
      <c r="H10" s="40">
        <v>3</v>
      </c>
      <c r="I10" s="40">
        <v>3</v>
      </c>
      <c r="J10" s="40">
        <v>3</v>
      </c>
      <c r="K10" s="40">
        <v>3</v>
      </c>
      <c r="L10" s="47">
        <v>3</v>
      </c>
      <c r="M10" s="48"/>
      <c r="N10" s="40">
        <v>3</v>
      </c>
      <c r="O10" s="40">
        <v>3</v>
      </c>
      <c r="P10" s="40">
        <v>3</v>
      </c>
      <c r="Q10" s="40">
        <v>3</v>
      </c>
      <c r="R10" s="40">
        <v>3</v>
      </c>
      <c r="S10" s="42"/>
    </row>
    <row r="11" spans="1:21" ht="54.75" customHeight="1" thickBot="1" x14ac:dyDescent="0.3">
      <c r="A11" s="41"/>
      <c r="B11" s="32" t="s">
        <v>42</v>
      </c>
      <c r="C11" s="41"/>
      <c r="D11" s="41"/>
      <c r="E11" s="41"/>
      <c r="F11" s="41"/>
      <c r="G11" s="41"/>
      <c r="H11" s="41"/>
      <c r="I11" s="41"/>
      <c r="J11" s="41"/>
      <c r="K11" s="41"/>
      <c r="L11" s="49"/>
      <c r="M11" s="50"/>
      <c r="N11" s="41"/>
      <c r="O11" s="41"/>
      <c r="P11" s="41"/>
      <c r="Q11" s="41"/>
      <c r="R11" s="41"/>
      <c r="S11" s="42"/>
    </row>
    <row r="12" spans="1:21" ht="21" customHeight="1" x14ac:dyDescent="0.25">
      <c r="A12" s="40">
        <v>2</v>
      </c>
      <c r="B12" s="31" t="s">
        <v>32</v>
      </c>
      <c r="C12" s="40" t="s">
        <v>45</v>
      </c>
      <c r="D12" s="40" t="s">
        <v>31</v>
      </c>
      <c r="E12" s="40">
        <v>42.9</v>
      </c>
      <c r="F12" s="40">
        <v>42.9</v>
      </c>
      <c r="G12" s="40">
        <v>42.9</v>
      </c>
      <c r="H12" s="40">
        <v>42.9</v>
      </c>
      <c r="I12" s="40">
        <v>42.9</v>
      </c>
      <c r="J12" s="40">
        <v>42.9</v>
      </c>
      <c r="K12" s="40">
        <v>34.799999999999997</v>
      </c>
      <c r="L12" s="40">
        <v>34.799999999999997</v>
      </c>
      <c r="M12" s="40">
        <v>34.799999999999997</v>
      </c>
      <c r="N12" s="40">
        <v>34.799999999999997</v>
      </c>
      <c r="O12" s="40">
        <v>34.799999999999997</v>
      </c>
      <c r="P12" s="40">
        <v>34.799999999999997</v>
      </c>
      <c r="Q12" s="40">
        <v>34.799999999999997</v>
      </c>
      <c r="R12" s="40">
        <v>34.799999999999997</v>
      </c>
      <c r="S12" s="42"/>
    </row>
    <row r="13" spans="1:21" ht="55.5" customHeight="1" thickBot="1" x14ac:dyDescent="0.3">
      <c r="A13" s="41"/>
      <c r="B13" s="32" t="s">
        <v>43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35"/>
      <c r="U13" s="1"/>
    </row>
    <row r="14" spans="1:21" ht="21" customHeight="1" x14ac:dyDescent="0.25">
      <c r="A14" s="40">
        <v>3</v>
      </c>
      <c r="B14" s="31" t="s">
        <v>34</v>
      </c>
      <c r="C14" s="40" t="s">
        <v>33</v>
      </c>
      <c r="D14" s="40" t="s">
        <v>31</v>
      </c>
      <c r="E14" s="40">
        <v>10</v>
      </c>
      <c r="F14" s="45">
        <v>10</v>
      </c>
      <c r="G14" s="45">
        <v>10</v>
      </c>
      <c r="H14" s="45">
        <v>10</v>
      </c>
      <c r="I14" s="45">
        <v>10</v>
      </c>
      <c r="J14" s="45">
        <v>10</v>
      </c>
      <c r="K14" s="45">
        <v>10</v>
      </c>
      <c r="L14" s="45">
        <v>10</v>
      </c>
      <c r="M14" s="45">
        <v>10</v>
      </c>
      <c r="N14" s="45">
        <v>10</v>
      </c>
      <c r="O14" s="45">
        <v>10</v>
      </c>
      <c r="P14" s="45">
        <v>10</v>
      </c>
      <c r="Q14" s="45">
        <v>10</v>
      </c>
      <c r="R14" s="45">
        <v>10</v>
      </c>
      <c r="S14" s="42"/>
      <c r="T14" s="35"/>
      <c r="U14" s="1"/>
    </row>
    <row r="15" spans="1:21" ht="80.25" customHeight="1" thickBot="1" x14ac:dyDescent="0.3">
      <c r="A15" s="41"/>
      <c r="B15" s="32" t="s">
        <v>44</v>
      </c>
      <c r="C15" s="41"/>
      <c r="D15" s="41"/>
      <c r="E15" s="41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2"/>
    </row>
  </sheetData>
  <mergeCells count="66">
    <mergeCell ref="I10:I11"/>
    <mergeCell ref="J10:J11"/>
    <mergeCell ref="A6:A8"/>
    <mergeCell ref="B6:B8"/>
    <mergeCell ref="E6:P6"/>
    <mergeCell ref="A9:R9"/>
    <mergeCell ref="A10:A11"/>
    <mergeCell ref="C10:C11"/>
    <mergeCell ref="D10:D11"/>
    <mergeCell ref="E10:E11"/>
    <mergeCell ref="F10:F11"/>
    <mergeCell ref="Q6:R7"/>
    <mergeCell ref="L7:M7"/>
    <mergeCell ref="L8:M8"/>
    <mergeCell ref="C6:C8"/>
    <mergeCell ref="D6:D8"/>
    <mergeCell ref="A12:A13"/>
    <mergeCell ref="C12:C13"/>
    <mergeCell ref="D12:D13"/>
    <mergeCell ref="E12:E13"/>
    <mergeCell ref="F12:F13"/>
    <mergeCell ref="A14:A15"/>
    <mergeCell ref="C14:C15"/>
    <mergeCell ref="D14:D15"/>
    <mergeCell ref="E14:E15"/>
    <mergeCell ref="F14:F15"/>
    <mergeCell ref="S14:S15"/>
    <mergeCell ref="I14:I15"/>
    <mergeCell ref="J14:J15"/>
    <mergeCell ref="K14:K15"/>
    <mergeCell ref="N14:N15"/>
    <mergeCell ref="O14:O15"/>
    <mergeCell ref="L14:L15"/>
    <mergeCell ref="M14:M15"/>
    <mergeCell ref="E4:R4"/>
    <mergeCell ref="P14:P15"/>
    <mergeCell ref="Q14:Q15"/>
    <mergeCell ref="R14:R15"/>
    <mergeCell ref="G14:G15"/>
    <mergeCell ref="H14:H15"/>
    <mergeCell ref="J12:J13"/>
    <mergeCell ref="K12:K13"/>
    <mergeCell ref="R10:R11"/>
    <mergeCell ref="G12:G13"/>
    <mergeCell ref="H12:H13"/>
    <mergeCell ref="I12:I13"/>
    <mergeCell ref="K10:K11"/>
    <mergeCell ref="L10:M11"/>
    <mergeCell ref="G10:G11"/>
    <mergeCell ref="H10:H11"/>
    <mergeCell ref="K3:S3"/>
    <mergeCell ref="K2:U2"/>
    <mergeCell ref="K1:R1"/>
    <mergeCell ref="L12:L13"/>
    <mergeCell ref="M12:M13"/>
    <mergeCell ref="S10:S11"/>
    <mergeCell ref="N10:N11"/>
    <mergeCell ref="O10:O11"/>
    <mergeCell ref="P10:P11"/>
    <mergeCell ref="Q10:Q11"/>
    <mergeCell ref="Q12:Q13"/>
    <mergeCell ref="R12:R13"/>
    <mergeCell ref="S12:S13"/>
    <mergeCell ref="N12:N13"/>
    <mergeCell ref="O12:O13"/>
    <mergeCell ref="P12:P13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1"/>
  <sheetViews>
    <sheetView tabSelected="1" workbookViewId="0">
      <selection activeCell="N1" sqref="N1:U1"/>
    </sheetView>
  </sheetViews>
  <sheetFormatPr defaultRowHeight="15" x14ac:dyDescent="0.25"/>
  <cols>
    <col min="1" max="1" width="19.140625" customWidth="1"/>
    <col min="2" max="2" width="18.5703125" customWidth="1"/>
    <col min="3" max="3" width="3.85546875" customWidth="1"/>
    <col min="4" max="4" width="6" customWidth="1"/>
    <col min="5" max="5" width="10.28515625" customWidth="1"/>
    <col min="6" max="6" width="4.7109375" customWidth="1"/>
    <col min="7" max="7" width="6.7109375" customWidth="1"/>
    <col min="8" max="8" width="6.28515625" customWidth="1"/>
    <col min="9" max="9" width="6.42578125" customWidth="1"/>
    <col min="10" max="10" width="7.140625" customWidth="1"/>
    <col min="11" max="11" width="6.140625" customWidth="1"/>
    <col min="12" max="12" width="6.42578125" customWidth="1"/>
    <col min="13" max="13" width="6.5703125" customWidth="1"/>
    <col min="14" max="14" width="5.7109375" customWidth="1"/>
    <col min="15" max="15" width="7.42578125" customWidth="1"/>
    <col min="16" max="16" width="7.28515625" customWidth="1"/>
    <col min="17" max="17" width="8" customWidth="1"/>
    <col min="18" max="18" width="8.85546875" customWidth="1"/>
    <col min="19" max="19" width="18.140625" customWidth="1"/>
  </cols>
  <sheetData>
    <row r="1" spans="1:24" ht="15.75" x14ac:dyDescent="0.25">
      <c r="A1" s="16"/>
      <c r="B1" s="16"/>
      <c r="C1" s="16"/>
      <c r="D1" s="16"/>
      <c r="E1" s="16"/>
      <c r="F1" s="16"/>
      <c r="G1" s="2"/>
      <c r="H1" s="16"/>
      <c r="I1" s="16"/>
      <c r="J1" s="16"/>
      <c r="K1" s="16"/>
      <c r="L1" s="16"/>
      <c r="M1" s="16"/>
      <c r="N1" s="39" t="s">
        <v>77</v>
      </c>
      <c r="O1" s="38"/>
      <c r="P1" s="38"/>
      <c r="Q1" s="38"/>
      <c r="R1" s="38"/>
      <c r="S1" s="38"/>
      <c r="T1" s="38"/>
      <c r="U1" s="38"/>
    </row>
    <row r="2" spans="1:2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38" t="s">
        <v>40</v>
      </c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8" t="s">
        <v>39</v>
      </c>
      <c r="O3" s="38"/>
      <c r="P3" s="38"/>
      <c r="Q3" s="38"/>
      <c r="R3" s="38"/>
      <c r="S3" s="38"/>
      <c r="T3" s="38"/>
      <c r="U3" s="38"/>
      <c r="V3" s="38"/>
    </row>
    <row r="4" spans="1:24" ht="28.5" customHeight="1" thickBot="1" x14ac:dyDescent="0.3">
      <c r="A4" s="76" t="s">
        <v>23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6"/>
    </row>
    <row r="5" spans="1:24" ht="61.5" customHeight="1" x14ac:dyDescent="0.25">
      <c r="A5" s="77" t="s">
        <v>0</v>
      </c>
      <c r="B5" s="80" t="s">
        <v>1</v>
      </c>
      <c r="C5" s="82" t="s">
        <v>2</v>
      </c>
      <c r="D5" s="83"/>
      <c r="E5" s="83"/>
      <c r="F5" s="84"/>
      <c r="G5" s="67" t="s">
        <v>3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9"/>
      <c r="S5" s="103" t="s">
        <v>25</v>
      </c>
    </row>
    <row r="6" spans="1:24" ht="15.75" thickBot="1" x14ac:dyDescent="0.3">
      <c r="A6" s="78"/>
      <c r="B6" s="81"/>
      <c r="C6" s="85"/>
      <c r="D6" s="86"/>
      <c r="E6" s="86"/>
      <c r="F6" s="87"/>
      <c r="G6" s="70" t="s">
        <v>4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2"/>
      <c r="S6" s="104"/>
    </row>
    <row r="7" spans="1:24" ht="46.5" customHeight="1" x14ac:dyDescent="0.25">
      <c r="A7" s="78"/>
      <c r="B7" s="81"/>
      <c r="C7" s="51" t="s">
        <v>5</v>
      </c>
      <c r="D7" s="51" t="s">
        <v>17</v>
      </c>
      <c r="E7" s="51" t="s">
        <v>6</v>
      </c>
      <c r="F7" s="51" t="s">
        <v>7</v>
      </c>
      <c r="G7" s="51" t="s">
        <v>8</v>
      </c>
      <c r="H7" s="51" t="s">
        <v>9</v>
      </c>
      <c r="I7" s="51" t="s">
        <v>10</v>
      </c>
      <c r="J7" s="51" t="s">
        <v>11</v>
      </c>
      <c r="K7" s="51" t="s">
        <v>12</v>
      </c>
      <c r="L7" s="51" t="s">
        <v>13</v>
      </c>
      <c r="M7" s="51" t="s">
        <v>14</v>
      </c>
      <c r="N7" s="51" t="s">
        <v>16</v>
      </c>
      <c r="O7" s="51" t="s">
        <v>18</v>
      </c>
      <c r="P7" s="51" t="s">
        <v>74</v>
      </c>
      <c r="Q7" s="51" t="s">
        <v>75</v>
      </c>
      <c r="R7" s="93" t="s">
        <v>19</v>
      </c>
      <c r="S7" s="104"/>
    </row>
    <row r="8" spans="1:24" ht="32.25" customHeight="1" x14ac:dyDescent="0.25">
      <c r="A8" s="79"/>
      <c r="B8" s="81"/>
      <c r="C8" s="52"/>
      <c r="D8" s="118"/>
      <c r="E8" s="52"/>
      <c r="F8" s="52"/>
      <c r="G8" s="73"/>
      <c r="H8" s="73"/>
      <c r="I8" s="73"/>
      <c r="J8" s="73"/>
      <c r="K8" s="73"/>
      <c r="L8" s="73"/>
      <c r="M8" s="73"/>
      <c r="N8" s="66"/>
      <c r="O8" s="66"/>
      <c r="P8" s="66"/>
      <c r="Q8" s="66"/>
      <c r="R8" s="94"/>
      <c r="S8" s="105"/>
    </row>
    <row r="9" spans="1:24" ht="23.25" customHeight="1" x14ac:dyDescent="0.25">
      <c r="A9" s="112" t="s">
        <v>71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4"/>
    </row>
    <row r="10" spans="1:24" ht="0.75" hidden="1" customHeight="1" x14ac:dyDescent="0.25">
      <c r="A10" s="115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</row>
    <row r="11" spans="1:24" ht="45" customHeight="1" thickBot="1" x14ac:dyDescent="0.3">
      <c r="A11" s="88" t="s">
        <v>72</v>
      </c>
      <c r="B11" s="95"/>
      <c r="C11" s="109" t="s">
        <v>24</v>
      </c>
      <c r="D11" s="110"/>
      <c r="E11" s="110"/>
      <c r="F11" s="111"/>
      <c r="G11" s="18">
        <f>G12+G13+G16+G14+G15+G17+G18+G19+G20+G21+G22+G23+G25+G26+G27</f>
        <v>687.9</v>
      </c>
      <c r="H11" s="18">
        <f t="shared" ref="H11:Q11" si="0">H12+H13+H16+H14+H15+H17+H18+H19+H20+H21+H22+H23+H25+H26+H27</f>
        <v>2514.6000000000004</v>
      </c>
      <c r="I11" s="18">
        <f t="shared" si="0"/>
        <v>7595.2</v>
      </c>
      <c r="J11" s="18">
        <f t="shared" si="0"/>
        <v>19553.5</v>
      </c>
      <c r="K11" s="18">
        <f t="shared" si="0"/>
        <v>3332.5</v>
      </c>
      <c r="L11" s="18">
        <f t="shared" si="0"/>
        <v>2312.7999999999997</v>
      </c>
      <c r="M11" s="18">
        <f t="shared" si="0"/>
        <v>2469.5</v>
      </c>
      <c r="N11" s="18">
        <f t="shared" si="0"/>
        <v>6156</v>
      </c>
      <c r="O11" s="18">
        <f>O12+O13+O16+O14+O15+O17+O18+O19+O20+O21+O22+O23+O25+O26+O27+O24</f>
        <v>105170.20000000001</v>
      </c>
      <c r="P11" s="18">
        <f t="shared" si="0"/>
        <v>36838.199999999997</v>
      </c>
      <c r="Q11" s="18">
        <f t="shared" si="0"/>
        <v>24793.7</v>
      </c>
      <c r="R11" s="3">
        <f t="shared" ref="R11:R30" si="1">SUM(F11:Q11)</f>
        <v>211424.10000000003</v>
      </c>
      <c r="S11" s="37"/>
    </row>
    <row r="12" spans="1:24" ht="83.25" customHeight="1" thickBot="1" x14ac:dyDescent="0.3">
      <c r="A12" s="22" t="s">
        <v>49</v>
      </c>
      <c r="B12" s="106" t="s">
        <v>15</v>
      </c>
      <c r="C12" s="15" t="s">
        <v>21</v>
      </c>
      <c r="D12" s="20" t="s">
        <v>46</v>
      </c>
      <c r="E12" s="10" t="s">
        <v>50</v>
      </c>
      <c r="F12" s="10" t="s">
        <v>20</v>
      </c>
      <c r="G12" s="8">
        <v>687.9</v>
      </c>
      <c r="H12" s="9">
        <v>140.5</v>
      </c>
      <c r="I12" s="23">
        <v>7196</v>
      </c>
      <c r="J12" s="5">
        <v>7147.9</v>
      </c>
      <c r="K12" s="5">
        <v>466.8</v>
      </c>
      <c r="L12" s="5">
        <v>549.29999999999995</v>
      </c>
      <c r="M12" s="5">
        <v>734.4</v>
      </c>
      <c r="N12" s="7">
        <v>378.2</v>
      </c>
      <c r="O12" s="3">
        <v>792.8</v>
      </c>
      <c r="P12" s="3">
        <v>465.7</v>
      </c>
      <c r="Q12" s="3">
        <v>545.5</v>
      </c>
      <c r="R12" s="3">
        <f t="shared" si="1"/>
        <v>19105</v>
      </c>
      <c r="S12" s="100" t="s">
        <v>65</v>
      </c>
    </row>
    <row r="13" spans="1:24" ht="98.25" customHeight="1" thickBot="1" x14ac:dyDescent="0.3">
      <c r="A13" s="98" t="s">
        <v>66</v>
      </c>
      <c r="B13" s="107"/>
      <c r="C13" s="11" t="s">
        <v>21</v>
      </c>
      <c r="D13" s="10" t="s">
        <v>46</v>
      </c>
      <c r="E13" s="10" t="s">
        <v>51</v>
      </c>
      <c r="F13" s="10" t="s">
        <v>20</v>
      </c>
      <c r="G13" s="14"/>
      <c r="H13" s="9">
        <v>441.9</v>
      </c>
      <c r="I13" s="4">
        <v>395.2</v>
      </c>
      <c r="J13" s="5">
        <v>395.6</v>
      </c>
      <c r="K13" s="5">
        <v>544.20000000000005</v>
      </c>
      <c r="L13" s="5"/>
      <c r="M13" s="5"/>
      <c r="N13" s="7"/>
      <c r="O13" s="3"/>
      <c r="P13" s="3"/>
      <c r="Q13" s="3"/>
      <c r="R13" s="3">
        <f t="shared" si="1"/>
        <v>1776.8999999999999</v>
      </c>
      <c r="S13" s="101"/>
    </row>
    <row r="14" spans="1:24" ht="48" customHeight="1" thickBot="1" x14ac:dyDescent="0.3">
      <c r="A14" s="99"/>
      <c r="B14" s="107"/>
      <c r="C14" s="11" t="s">
        <v>21</v>
      </c>
      <c r="D14" s="10" t="s">
        <v>46</v>
      </c>
      <c r="E14" s="10" t="s">
        <v>62</v>
      </c>
      <c r="F14" s="10" t="s">
        <v>20</v>
      </c>
      <c r="G14" s="14"/>
      <c r="H14" s="9"/>
      <c r="I14" s="4"/>
      <c r="J14" s="5"/>
      <c r="K14" s="5"/>
      <c r="L14" s="5">
        <v>562.29999999999995</v>
      </c>
      <c r="M14" s="5">
        <v>585.20000000000005</v>
      </c>
      <c r="N14" s="7">
        <v>608.70000000000005</v>
      </c>
      <c r="O14" s="3">
        <v>340.3</v>
      </c>
      <c r="P14" s="3"/>
      <c r="Q14" s="3"/>
      <c r="R14" s="3">
        <f t="shared" si="1"/>
        <v>2096.5</v>
      </c>
      <c r="S14" s="101"/>
    </row>
    <row r="15" spans="1:24" ht="61.5" customHeight="1" thickBot="1" x14ac:dyDescent="0.3">
      <c r="A15" s="99"/>
      <c r="B15" s="107"/>
      <c r="C15" s="11" t="s">
        <v>21</v>
      </c>
      <c r="D15" s="10" t="s">
        <v>46</v>
      </c>
      <c r="E15" s="10" t="s">
        <v>53</v>
      </c>
      <c r="F15" s="10" t="s">
        <v>20</v>
      </c>
      <c r="G15" s="14"/>
      <c r="H15" s="9">
        <v>0.4</v>
      </c>
      <c r="I15" s="4">
        <v>4</v>
      </c>
      <c r="J15" s="5">
        <v>4</v>
      </c>
      <c r="K15" s="5">
        <v>5.4</v>
      </c>
      <c r="L15" s="5">
        <v>5.6</v>
      </c>
      <c r="M15" s="5">
        <v>0.6</v>
      </c>
      <c r="N15" s="7">
        <v>0.7</v>
      </c>
      <c r="O15" s="3"/>
      <c r="P15" s="3"/>
      <c r="Q15" s="3"/>
      <c r="R15" s="3">
        <f t="shared" si="1"/>
        <v>20.7</v>
      </c>
      <c r="S15" s="101"/>
    </row>
    <row r="16" spans="1:24" ht="48" customHeight="1" thickBot="1" x14ac:dyDescent="0.3">
      <c r="A16" s="96" t="s">
        <v>67</v>
      </c>
      <c r="B16" s="107"/>
      <c r="C16" s="11" t="s">
        <v>21</v>
      </c>
      <c r="D16" s="10" t="s">
        <v>46</v>
      </c>
      <c r="E16" s="10" t="s">
        <v>52</v>
      </c>
      <c r="F16" s="10" t="s">
        <v>20</v>
      </c>
      <c r="G16" s="14"/>
      <c r="H16" s="9">
        <v>1874.5</v>
      </c>
      <c r="I16" s="4"/>
      <c r="J16" s="5">
        <v>1986.1</v>
      </c>
      <c r="K16" s="5">
        <v>2048.4</v>
      </c>
      <c r="L16" s="5"/>
      <c r="M16" s="5"/>
      <c r="N16" s="7"/>
      <c r="O16" s="3"/>
      <c r="P16" s="3"/>
      <c r="Q16" s="3"/>
      <c r="R16" s="3">
        <f t="shared" ref="R16:R27" si="2">SUM(F16:Q16)</f>
        <v>5909</v>
      </c>
      <c r="S16" s="101"/>
    </row>
    <row r="17" spans="1:20" ht="48" customHeight="1" thickBot="1" x14ac:dyDescent="0.3">
      <c r="A17" s="99"/>
      <c r="B17" s="107"/>
      <c r="C17" s="11" t="s">
        <v>21</v>
      </c>
      <c r="D17" s="10" t="s">
        <v>46</v>
      </c>
      <c r="E17" s="10" t="s">
        <v>54</v>
      </c>
      <c r="F17" s="10" t="s">
        <v>20</v>
      </c>
      <c r="G17" s="14"/>
      <c r="H17" s="9">
        <v>57.3</v>
      </c>
      <c r="I17" s="4"/>
      <c r="J17" s="5">
        <v>19.899999999999999</v>
      </c>
      <c r="K17" s="5">
        <v>20.5</v>
      </c>
      <c r="L17" s="5">
        <v>11.8</v>
      </c>
      <c r="M17" s="5">
        <v>11.4</v>
      </c>
      <c r="N17" s="7">
        <v>13.6</v>
      </c>
      <c r="O17" s="3"/>
      <c r="P17" s="3"/>
      <c r="Q17" s="3"/>
      <c r="R17" s="3">
        <f t="shared" si="2"/>
        <v>134.5</v>
      </c>
      <c r="S17" s="101"/>
    </row>
    <row r="18" spans="1:20" ht="129.75" customHeight="1" thickBot="1" x14ac:dyDescent="0.3">
      <c r="A18" s="99"/>
      <c r="B18" s="107"/>
      <c r="C18" s="11" t="s">
        <v>21</v>
      </c>
      <c r="D18" s="10" t="s">
        <v>46</v>
      </c>
      <c r="E18" s="10" t="s">
        <v>59</v>
      </c>
      <c r="F18" s="10" t="s">
        <v>20</v>
      </c>
      <c r="G18" s="14"/>
      <c r="H18" s="9"/>
      <c r="I18" s="4"/>
      <c r="J18" s="5"/>
      <c r="K18" s="5"/>
      <c r="L18" s="5">
        <v>1183.8</v>
      </c>
      <c r="M18" s="5">
        <v>1137.9000000000001</v>
      </c>
      <c r="N18" s="7">
        <v>1359.8</v>
      </c>
      <c r="O18" s="3"/>
      <c r="P18" s="3"/>
      <c r="Q18" s="3"/>
      <c r="R18" s="3">
        <f t="shared" si="2"/>
        <v>3681.5</v>
      </c>
      <c r="S18" s="101"/>
    </row>
    <row r="19" spans="1:20" ht="48" customHeight="1" thickBot="1" x14ac:dyDescent="0.3">
      <c r="A19" s="96" t="s">
        <v>68</v>
      </c>
      <c r="B19" s="107"/>
      <c r="C19" s="11" t="s">
        <v>21</v>
      </c>
      <c r="D19" s="10" t="s">
        <v>46</v>
      </c>
      <c r="E19" s="10" t="s">
        <v>56</v>
      </c>
      <c r="F19" s="10" t="s">
        <v>20</v>
      </c>
      <c r="G19" s="14"/>
      <c r="H19" s="9"/>
      <c r="I19" s="4"/>
      <c r="J19" s="5">
        <v>500</v>
      </c>
      <c r="K19" s="5"/>
      <c r="L19" s="5"/>
      <c r="M19" s="5"/>
      <c r="N19" s="7"/>
      <c r="O19" s="3"/>
      <c r="P19" s="3"/>
      <c r="Q19" s="3"/>
      <c r="R19" s="3">
        <f t="shared" ref="R19" si="3">SUM(F19:Q19)</f>
        <v>500</v>
      </c>
      <c r="S19" s="101"/>
    </row>
    <row r="20" spans="1:20" ht="76.5" customHeight="1" thickBot="1" x14ac:dyDescent="0.3">
      <c r="A20" s="97"/>
      <c r="B20" s="107"/>
      <c r="C20" s="11" t="s">
        <v>21</v>
      </c>
      <c r="D20" s="10" t="s">
        <v>46</v>
      </c>
      <c r="E20" s="10" t="s">
        <v>55</v>
      </c>
      <c r="F20" s="10" t="s">
        <v>20</v>
      </c>
      <c r="G20" s="14"/>
      <c r="H20" s="9"/>
      <c r="I20" s="4"/>
      <c r="J20" s="5">
        <v>9500</v>
      </c>
      <c r="K20" s="5"/>
      <c r="L20" s="5"/>
      <c r="M20" s="5"/>
      <c r="N20" s="7"/>
      <c r="O20" s="3"/>
      <c r="P20" s="3"/>
      <c r="Q20" s="3"/>
      <c r="R20" s="3">
        <f t="shared" si="2"/>
        <v>9500</v>
      </c>
      <c r="S20" s="101"/>
    </row>
    <row r="21" spans="1:20" ht="96.75" customHeight="1" thickBot="1" x14ac:dyDescent="0.3">
      <c r="A21" s="98" t="s">
        <v>69</v>
      </c>
      <c r="B21" s="107"/>
      <c r="C21" s="11" t="s">
        <v>21</v>
      </c>
      <c r="D21" s="10" t="s">
        <v>46</v>
      </c>
      <c r="E21" s="10" t="s">
        <v>58</v>
      </c>
      <c r="F21" s="10" t="s">
        <v>20</v>
      </c>
      <c r="G21" s="14"/>
      <c r="H21" s="9"/>
      <c r="I21" s="4"/>
      <c r="J21" s="5"/>
      <c r="K21" s="5">
        <v>206</v>
      </c>
      <c r="L21" s="5"/>
      <c r="M21" s="5"/>
      <c r="N21" s="7"/>
      <c r="O21" s="3"/>
      <c r="P21" s="3"/>
      <c r="Q21" s="3"/>
      <c r="R21" s="3">
        <f t="shared" si="2"/>
        <v>206</v>
      </c>
      <c r="S21" s="101"/>
    </row>
    <row r="22" spans="1:20" ht="53.25" customHeight="1" thickBot="1" x14ac:dyDescent="0.3">
      <c r="A22" s="99"/>
      <c r="B22" s="107"/>
      <c r="C22" s="11" t="s">
        <v>21</v>
      </c>
      <c r="D22" s="10" t="s">
        <v>46</v>
      </c>
      <c r="E22" s="10" t="s">
        <v>57</v>
      </c>
      <c r="F22" s="10" t="s">
        <v>20</v>
      </c>
      <c r="G22" s="14"/>
      <c r="H22" s="9"/>
      <c r="I22" s="4"/>
      <c r="J22" s="5"/>
      <c r="K22" s="5">
        <v>41.2</v>
      </c>
      <c r="L22" s="5"/>
      <c r="M22" s="5"/>
      <c r="N22" s="7"/>
      <c r="O22" s="3"/>
      <c r="P22" s="3"/>
      <c r="Q22" s="3"/>
      <c r="R22" s="3">
        <f t="shared" si="2"/>
        <v>41.2</v>
      </c>
      <c r="S22" s="101"/>
    </row>
    <row r="23" spans="1:20" ht="42.75" customHeight="1" thickBot="1" x14ac:dyDescent="0.3">
      <c r="A23" s="96" t="s">
        <v>76</v>
      </c>
      <c r="B23" s="107"/>
      <c r="C23" s="11" t="s">
        <v>21</v>
      </c>
      <c r="D23" s="10" t="s">
        <v>46</v>
      </c>
      <c r="E23" s="10" t="s">
        <v>60</v>
      </c>
      <c r="F23" s="10" t="s">
        <v>61</v>
      </c>
      <c r="G23" s="14"/>
      <c r="H23" s="9"/>
      <c r="I23" s="4"/>
      <c r="J23" s="5"/>
      <c r="K23" s="5"/>
      <c r="L23" s="5"/>
      <c r="M23" s="5"/>
      <c r="N23" s="7">
        <v>1797</v>
      </c>
      <c r="O23" s="3">
        <v>2097.9</v>
      </c>
      <c r="P23" s="3"/>
      <c r="Q23" s="3"/>
      <c r="R23" s="3">
        <f t="shared" si="2"/>
        <v>3894.9</v>
      </c>
      <c r="S23" s="101"/>
    </row>
    <row r="24" spans="1:20" ht="42.75" customHeight="1" thickBot="1" x14ac:dyDescent="0.3">
      <c r="A24" s="98"/>
      <c r="B24" s="107"/>
      <c r="C24" s="11" t="s">
        <v>21</v>
      </c>
      <c r="D24" s="10" t="s">
        <v>46</v>
      </c>
      <c r="E24" s="10" t="s">
        <v>60</v>
      </c>
      <c r="F24" s="10" t="s">
        <v>64</v>
      </c>
      <c r="G24" s="14"/>
      <c r="H24" s="9"/>
      <c r="I24" s="4"/>
      <c r="J24" s="5"/>
      <c r="K24" s="5"/>
      <c r="L24" s="5"/>
      <c r="M24" s="5"/>
      <c r="N24" s="7"/>
      <c r="O24" s="3">
        <v>4247.6000000000004</v>
      </c>
      <c r="P24" s="3"/>
      <c r="Q24" s="3"/>
      <c r="R24" s="3">
        <f t="shared" ref="R24" si="4">SUM(F24:Q24)</f>
        <v>4247.6000000000004</v>
      </c>
      <c r="S24" s="101"/>
    </row>
    <row r="25" spans="1:20" ht="125.25" customHeight="1" thickBot="1" x14ac:dyDescent="0.3">
      <c r="A25" s="99"/>
      <c r="B25" s="107"/>
      <c r="C25" s="11" t="s">
        <v>21</v>
      </c>
      <c r="D25" s="10" t="s">
        <v>46</v>
      </c>
      <c r="E25" s="10" t="s">
        <v>60</v>
      </c>
      <c r="F25" s="10" t="s">
        <v>20</v>
      </c>
      <c r="G25" s="14"/>
      <c r="H25" s="9"/>
      <c r="I25" s="4"/>
      <c r="J25" s="5"/>
      <c r="K25" s="5"/>
      <c r="L25" s="5"/>
      <c r="M25" s="5"/>
      <c r="N25" s="7">
        <v>1998</v>
      </c>
      <c r="O25" s="3"/>
      <c r="P25" s="3"/>
      <c r="Q25" s="3"/>
      <c r="R25" s="3">
        <f t="shared" si="2"/>
        <v>1998</v>
      </c>
      <c r="S25" s="101"/>
    </row>
    <row r="26" spans="1:20" ht="48" customHeight="1" thickBot="1" x14ac:dyDescent="0.3">
      <c r="A26" s="96" t="s">
        <v>70</v>
      </c>
      <c r="B26" s="107"/>
      <c r="C26" s="11" t="s">
        <v>21</v>
      </c>
      <c r="D26" s="10" t="s">
        <v>46</v>
      </c>
      <c r="E26" s="10" t="s">
        <v>63</v>
      </c>
      <c r="F26" s="10" t="s">
        <v>61</v>
      </c>
      <c r="G26" s="14"/>
      <c r="H26" s="9"/>
      <c r="I26" s="4"/>
      <c r="J26" s="5"/>
      <c r="K26" s="5"/>
      <c r="L26" s="5"/>
      <c r="M26" s="5"/>
      <c r="N26" s="7"/>
      <c r="O26" s="3">
        <v>97691.6</v>
      </c>
      <c r="P26" s="3"/>
      <c r="Q26" s="3"/>
      <c r="R26" s="3">
        <f t="shared" si="2"/>
        <v>97691.6</v>
      </c>
      <c r="S26" s="101"/>
    </row>
    <row r="27" spans="1:20" ht="69" customHeight="1" thickBot="1" x14ac:dyDescent="0.3">
      <c r="A27" s="97"/>
      <c r="B27" s="108"/>
      <c r="C27" s="11" t="s">
        <v>21</v>
      </c>
      <c r="D27" s="10" t="s">
        <v>46</v>
      </c>
      <c r="E27" s="10" t="s">
        <v>63</v>
      </c>
      <c r="F27" s="10" t="s">
        <v>64</v>
      </c>
      <c r="G27" s="14"/>
      <c r="H27" s="9"/>
      <c r="I27" s="4"/>
      <c r="J27" s="5"/>
      <c r="K27" s="5"/>
      <c r="L27" s="5"/>
      <c r="M27" s="5"/>
      <c r="N27" s="7"/>
      <c r="O27" s="3"/>
      <c r="P27" s="3">
        <v>36372.5</v>
      </c>
      <c r="Q27" s="3">
        <v>24248.2</v>
      </c>
      <c r="R27" s="3">
        <f t="shared" si="2"/>
        <v>60620.7</v>
      </c>
      <c r="S27" s="102"/>
      <c r="T27" s="16"/>
    </row>
    <row r="28" spans="1:20" ht="39" customHeight="1" thickBot="1" x14ac:dyDescent="0.3">
      <c r="A28" s="88" t="s">
        <v>73</v>
      </c>
      <c r="B28" s="89"/>
      <c r="C28" s="90" t="s">
        <v>24</v>
      </c>
      <c r="D28" s="91"/>
      <c r="E28" s="91"/>
      <c r="F28" s="92"/>
      <c r="G28" s="18">
        <f>G29</f>
        <v>20</v>
      </c>
      <c r="H28" s="18">
        <f t="shared" ref="H28:Q28" si="5">H29</f>
        <v>20</v>
      </c>
      <c r="I28" s="18">
        <f t="shared" si="5"/>
        <v>20</v>
      </c>
      <c r="J28" s="18">
        <f t="shared" si="5"/>
        <v>19.2</v>
      </c>
      <c r="K28" s="18">
        <f t="shared" si="5"/>
        <v>20</v>
      </c>
      <c r="L28" s="18">
        <f t="shared" si="5"/>
        <v>47</v>
      </c>
      <c r="M28" s="18">
        <f t="shared" si="5"/>
        <v>49.8</v>
      </c>
      <c r="N28" s="18">
        <f t="shared" si="5"/>
        <v>63.8</v>
      </c>
      <c r="O28" s="18">
        <f t="shared" si="5"/>
        <v>64.400000000000006</v>
      </c>
      <c r="P28" s="18">
        <f t="shared" si="5"/>
        <v>50</v>
      </c>
      <c r="Q28" s="18">
        <f t="shared" si="5"/>
        <v>50</v>
      </c>
      <c r="R28" s="3">
        <f t="shared" si="1"/>
        <v>424.20000000000005</v>
      </c>
      <c r="S28" s="36"/>
    </row>
    <row r="29" spans="1:20" ht="108" customHeight="1" thickBot="1" x14ac:dyDescent="0.3">
      <c r="A29" s="21" t="s">
        <v>48</v>
      </c>
      <c r="B29" s="24" t="s">
        <v>15</v>
      </c>
      <c r="C29" s="11" t="s">
        <v>21</v>
      </c>
      <c r="D29" s="10" t="s">
        <v>46</v>
      </c>
      <c r="E29" s="10" t="s">
        <v>47</v>
      </c>
      <c r="F29" s="12" t="s">
        <v>20</v>
      </c>
      <c r="G29" s="9">
        <v>20</v>
      </c>
      <c r="H29" s="4">
        <v>20</v>
      </c>
      <c r="I29" s="23">
        <v>20</v>
      </c>
      <c r="J29" s="5">
        <v>19.2</v>
      </c>
      <c r="K29" s="5">
        <v>20</v>
      </c>
      <c r="L29" s="5">
        <v>47</v>
      </c>
      <c r="M29" s="5">
        <v>49.8</v>
      </c>
      <c r="N29" s="7">
        <v>63.8</v>
      </c>
      <c r="O29" s="17">
        <v>64.400000000000006</v>
      </c>
      <c r="P29" s="3">
        <v>50</v>
      </c>
      <c r="Q29" s="3">
        <v>50</v>
      </c>
      <c r="R29" s="3">
        <f t="shared" si="1"/>
        <v>424.20000000000005</v>
      </c>
      <c r="S29" s="36" t="s">
        <v>65</v>
      </c>
    </row>
    <row r="30" spans="1:20" ht="29.25" customHeight="1" thickBot="1" x14ac:dyDescent="0.3">
      <c r="A30" s="74" t="s">
        <v>22</v>
      </c>
      <c r="B30" s="75"/>
      <c r="C30" s="13"/>
      <c r="D30" s="10"/>
      <c r="E30" s="10"/>
      <c r="F30" s="12"/>
      <c r="G30" s="18">
        <f t="shared" ref="G30:Q30" si="6">G11+G28</f>
        <v>707.9</v>
      </c>
      <c r="H30" s="18">
        <f t="shared" si="6"/>
        <v>2534.6000000000004</v>
      </c>
      <c r="I30" s="18">
        <f t="shared" si="6"/>
        <v>7615.2</v>
      </c>
      <c r="J30" s="18">
        <f t="shared" si="6"/>
        <v>19572.7</v>
      </c>
      <c r="K30" s="18">
        <f t="shared" si="6"/>
        <v>3352.5</v>
      </c>
      <c r="L30" s="18">
        <f t="shared" si="6"/>
        <v>2359.7999999999997</v>
      </c>
      <c r="M30" s="18">
        <f t="shared" si="6"/>
        <v>2519.3000000000002</v>
      </c>
      <c r="N30" s="18">
        <f t="shared" si="6"/>
        <v>6219.8</v>
      </c>
      <c r="O30" s="18">
        <f t="shared" si="6"/>
        <v>105234.6</v>
      </c>
      <c r="P30" s="18">
        <f t="shared" si="6"/>
        <v>36888.199999999997</v>
      </c>
      <c r="Q30" s="18">
        <f t="shared" si="6"/>
        <v>24843.7</v>
      </c>
      <c r="R30" s="3">
        <f t="shared" si="1"/>
        <v>211848.30000000005</v>
      </c>
      <c r="S30" s="36"/>
    </row>
    <row r="31" spans="1:20" x14ac:dyDescent="0.25">
      <c r="C31" s="19"/>
    </row>
  </sheetData>
  <mergeCells count="40">
    <mergeCell ref="A19:A20"/>
    <mergeCell ref="A21:A22"/>
    <mergeCell ref="S12:S27"/>
    <mergeCell ref="K7:K8"/>
    <mergeCell ref="L7:L8"/>
    <mergeCell ref="S5:S8"/>
    <mergeCell ref="A13:A15"/>
    <mergeCell ref="A16:A18"/>
    <mergeCell ref="A23:A25"/>
    <mergeCell ref="A26:A27"/>
    <mergeCell ref="B12:B27"/>
    <mergeCell ref="C11:F11"/>
    <mergeCell ref="A9:S10"/>
    <mergeCell ref="D7:D8"/>
    <mergeCell ref="A30:B30"/>
    <mergeCell ref="A4:S4"/>
    <mergeCell ref="M7:M8"/>
    <mergeCell ref="A5:A8"/>
    <mergeCell ref="B5:B8"/>
    <mergeCell ref="C5:F6"/>
    <mergeCell ref="C7:C8"/>
    <mergeCell ref="E7:E8"/>
    <mergeCell ref="F7:F8"/>
    <mergeCell ref="G7:G8"/>
    <mergeCell ref="O7:O8"/>
    <mergeCell ref="H7:H8"/>
    <mergeCell ref="A28:B28"/>
    <mergeCell ref="C28:F28"/>
    <mergeCell ref="R7:R8"/>
    <mergeCell ref="A11:B11"/>
    <mergeCell ref="N1:U1"/>
    <mergeCell ref="N2:X2"/>
    <mergeCell ref="N3:V3"/>
    <mergeCell ref="Q7:Q8"/>
    <mergeCell ref="G5:R5"/>
    <mergeCell ref="G6:R6"/>
    <mergeCell ref="P7:P8"/>
    <mergeCell ref="N7:N8"/>
    <mergeCell ref="I7:I8"/>
    <mergeCell ref="J7:J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2022-08-24T07:12:57Z</dcterms:modified>
</cp:coreProperties>
</file>