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C96BC0A3-8969-4BC7-820A-647608B8793F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Приложение 1" sheetId="3" r:id="rId1"/>
    <sheet name="Приложение 2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1" l="1"/>
  <c r="Q27" i="1" l="1"/>
  <c r="P27" i="1"/>
  <c r="O27" i="1"/>
  <c r="N27" i="1"/>
  <c r="M27" i="1"/>
  <c r="L27" i="1"/>
  <c r="K27" i="1"/>
  <c r="J27" i="1"/>
  <c r="I27" i="1"/>
  <c r="H27" i="1"/>
  <c r="G27" i="1"/>
  <c r="R33" i="1"/>
  <c r="R35" i="1"/>
  <c r="R40" i="1" l="1"/>
  <c r="R39" i="1"/>
  <c r="R38" i="1"/>
  <c r="R36" i="1"/>
  <c r="R34" i="1"/>
  <c r="R32" i="1"/>
  <c r="R31" i="1"/>
  <c r="R30" i="1"/>
  <c r="R29" i="1"/>
  <c r="R28" i="1"/>
  <c r="R26" i="1"/>
  <c r="R25" i="1"/>
  <c r="R24" i="1"/>
  <c r="R22" i="1"/>
  <c r="R21" i="1"/>
  <c r="R20" i="1"/>
  <c r="R19" i="1"/>
  <c r="R18" i="1"/>
  <c r="R16" i="1"/>
  <c r="R14" i="1"/>
  <c r="R13" i="1"/>
  <c r="R12" i="1"/>
  <c r="I17" i="1"/>
  <c r="I37" i="1" l="1"/>
  <c r="I23" i="1"/>
  <c r="I15" i="1"/>
  <c r="I11" i="1"/>
  <c r="I41" i="1" s="1"/>
  <c r="J11" i="1"/>
  <c r="G11" i="1"/>
  <c r="Q17" i="1"/>
  <c r="P17" i="1"/>
  <c r="N17" i="1"/>
  <c r="M17" i="1"/>
  <c r="L17" i="1"/>
  <c r="K17" i="1"/>
  <c r="J17" i="1"/>
  <c r="H17" i="1"/>
  <c r="G17" i="1"/>
  <c r="Q37" i="1"/>
  <c r="P37" i="1"/>
  <c r="O37" i="1"/>
  <c r="N37" i="1"/>
  <c r="M37" i="1"/>
  <c r="L37" i="1"/>
  <c r="K37" i="1"/>
  <c r="J37" i="1"/>
  <c r="H37" i="1"/>
  <c r="G37" i="1"/>
  <c r="Q23" i="1"/>
  <c r="P23" i="1"/>
  <c r="O23" i="1"/>
  <c r="N23" i="1"/>
  <c r="M23" i="1"/>
  <c r="L23" i="1"/>
  <c r="K23" i="1"/>
  <c r="J23" i="1"/>
  <c r="H23" i="1"/>
  <c r="G23" i="1"/>
  <c r="Q15" i="1"/>
  <c r="P15" i="1"/>
  <c r="O15" i="1"/>
  <c r="N15" i="1"/>
  <c r="M15" i="1"/>
  <c r="L15" i="1"/>
  <c r="K15" i="1"/>
  <c r="J15" i="1"/>
  <c r="H15" i="1"/>
  <c r="G15" i="1"/>
  <c r="Q11" i="1"/>
  <c r="Q41" i="1" s="1"/>
  <c r="P11" i="1"/>
  <c r="P41" i="1" s="1"/>
  <c r="O11" i="1"/>
  <c r="N11" i="1"/>
  <c r="N41" i="1" s="1"/>
  <c r="M11" i="1"/>
  <c r="M41" i="1" s="1"/>
  <c r="L11" i="1"/>
  <c r="L41" i="1" s="1"/>
  <c r="K11" i="1"/>
  <c r="K41" i="1" s="1"/>
  <c r="H11" i="1"/>
  <c r="H41" i="1" s="1"/>
  <c r="G41" i="1" l="1"/>
  <c r="J41" i="1"/>
  <c r="O41" i="1"/>
  <c r="R11" i="1"/>
  <c r="R23" i="1"/>
  <c r="R17" i="1"/>
  <c r="R15" i="1"/>
  <c r="R37" i="1"/>
  <c r="R27" i="1"/>
  <c r="R41" i="1" l="1"/>
</calcChain>
</file>

<file path=xl/sharedStrings.xml><?xml version="1.0" encoding="utf-8"?>
<sst xmlns="http://schemas.openxmlformats.org/spreadsheetml/2006/main" count="217" uniqueCount="108">
  <si>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</si>
  <si>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</si>
  <si>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</si>
  <si>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</si>
  <si>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</si>
  <si>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</si>
  <si>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</si>
  <si>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</si>
  <si>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</si>
  <si>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</si>
  <si>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</si>
  <si>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</si>
  <si>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</si>
  <si>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</si>
  <si>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</si>
  <si>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Администрация Приморского сельсовета</t>
  </si>
  <si>
    <t>2021 год</t>
  </si>
  <si>
    <t>РЗ ПР</t>
  </si>
  <si>
    <t>2022 год</t>
  </si>
  <si>
    <t>2023год</t>
  </si>
  <si>
    <t>Итого за 2014-2024 годы</t>
  </si>
  <si>
    <t>2024год</t>
  </si>
  <si>
    <t>Приложение № 2</t>
  </si>
  <si>
    <t>0113</t>
  </si>
  <si>
    <t>0210008440</t>
  </si>
  <si>
    <t>244</t>
  </si>
  <si>
    <t>813</t>
  </si>
  <si>
    <t>0210075550</t>
  </si>
  <si>
    <t>0503</t>
  </si>
  <si>
    <t>0210008410</t>
  </si>
  <si>
    <t>0210008420</t>
  </si>
  <si>
    <t>0210008430</t>
  </si>
  <si>
    <t>0210008460</t>
  </si>
  <si>
    <t>0210077410</t>
  </si>
  <si>
    <t>02100S8450</t>
  </si>
  <si>
    <t>0603</t>
  </si>
  <si>
    <t>0210074630</t>
  </si>
  <si>
    <t>02100S8470</t>
  </si>
  <si>
    <t>540</t>
  </si>
  <si>
    <t>0210077490</t>
  </si>
  <si>
    <t>0210076410</t>
  </si>
  <si>
    <t>02100S6410</t>
  </si>
  <si>
    <t>02100S8490</t>
  </si>
  <si>
    <t>02100S7490</t>
  </si>
  <si>
    <t>02100S5550</t>
  </si>
  <si>
    <t>02100L2990</t>
  </si>
  <si>
    <t>02100S7450</t>
  </si>
  <si>
    <t>0505</t>
  </si>
  <si>
    <t>02100S5710</t>
  </si>
  <si>
    <t>247</t>
  </si>
  <si>
    <t>0210008470</t>
  </si>
  <si>
    <t>02100L5763</t>
  </si>
  <si>
    <t>Итого по подпрограмме</t>
  </si>
  <si>
    <t xml:space="preserve">к паспорту программы </t>
  </si>
  <si>
    <t xml:space="preserve">«Благоустройство территории Приморского сельсовета» </t>
  </si>
  <si>
    <t>Перечень мероприятий по подпрограмме</t>
  </si>
  <si>
    <t xml:space="preserve">Цель: Обеспечение безопасных комфортных условий на территории. </t>
  </si>
  <si>
    <r>
      <rPr>
        <b/>
        <sz val="12"/>
        <color theme="1"/>
        <rFont val="Times New Roman"/>
        <family val="1"/>
        <charset val="204"/>
      </rPr>
      <t>Мероприятие 1</t>
    </r>
    <r>
      <rPr>
        <sz val="12"/>
        <color theme="1"/>
        <rFont val="Times New Roman"/>
        <family val="1"/>
        <charset val="204"/>
      </rPr>
      <t xml:space="preserve"> Содержание и ремонт уличного освещения</t>
    </r>
  </si>
  <si>
    <t>всего, в том числе:</t>
  </si>
  <si>
    <r>
      <rPr>
        <b/>
        <sz val="12"/>
        <color theme="1"/>
        <rFont val="Times New Roman"/>
        <family val="1"/>
        <charset val="204"/>
      </rPr>
      <t xml:space="preserve">Мероприятие 1 </t>
    </r>
    <r>
      <rPr>
        <sz val="12"/>
        <color theme="1"/>
        <rFont val="Times New Roman"/>
        <family val="1"/>
        <charset val="204"/>
      </rPr>
      <t>Содержание кладбищ</t>
    </r>
  </si>
  <si>
    <r>
      <rPr>
        <b/>
        <sz val="12"/>
        <color theme="1"/>
        <rFont val="Times New Roman"/>
        <family val="1"/>
        <charset val="204"/>
      </rPr>
      <t>Мероприятие 1</t>
    </r>
    <r>
      <rPr>
        <sz val="12"/>
        <color theme="1"/>
        <rFont val="Times New Roman"/>
        <family val="1"/>
        <charset val="204"/>
      </rPr>
      <t xml:space="preserve"> Расходы на организацию и проведение акарицидных обработок мест массового отдыха населения</t>
    </r>
  </si>
  <si>
    <r>
      <rPr>
        <b/>
        <sz val="12"/>
        <color theme="1"/>
        <rFont val="Times New Roman"/>
        <family val="1"/>
        <charset val="204"/>
      </rPr>
      <t xml:space="preserve">Мероприятие 1 </t>
    </r>
    <r>
      <rPr>
        <sz val="12"/>
        <color theme="1"/>
        <rFont val="Times New Roman"/>
        <family val="1"/>
        <charset val="204"/>
      </rPr>
      <t>Очистка площадок временного хранения ТБО</t>
    </r>
  </si>
  <si>
    <r>
      <rPr>
        <b/>
        <sz val="12"/>
        <color theme="1"/>
        <rFont val="Times New Roman"/>
        <family val="1"/>
        <charset val="204"/>
      </rPr>
      <t xml:space="preserve">Мероприятие 2 </t>
    </r>
    <r>
      <rPr>
        <sz val="12"/>
        <color theme="1"/>
        <rFont val="Times New Roman"/>
        <family val="1"/>
        <charset val="204"/>
      </rPr>
      <t>Охрана объектов растительного и животного мира и среды их обитания</t>
    </r>
  </si>
  <si>
    <r>
      <rPr>
        <b/>
        <sz val="12"/>
        <color theme="1"/>
        <rFont val="Times New Roman"/>
        <family val="1"/>
        <charset val="204"/>
      </rPr>
      <t>Мероприятие 4</t>
    </r>
    <r>
      <rPr>
        <sz val="12"/>
        <color theme="1"/>
        <rFont val="Times New Roman"/>
        <family val="1"/>
        <charset val="204"/>
      </rPr>
      <t xml:space="preserve"> Расходы на благоустройство сельских территорий по направлениям, соответствующим правилам благоустройства территорий</t>
    </r>
  </si>
  <si>
    <r>
      <rPr>
        <b/>
        <sz val="11"/>
        <color theme="1"/>
        <rFont val="Times New Roman"/>
        <family val="1"/>
        <charset val="204"/>
      </rPr>
      <t>Мероприятие 2</t>
    </r>
    <r>
      <rPr>
        <sz val="11"/>
        <color theme="1"/>
        <rFont val="Times New Roman"/>
        <family val="1"/>
        <charset val="204"/>
      </rPr>
      <t xml:space="preserve"> Расходы, направленные на реализацию мероприятий по поддержке местных инициатив</t>
    </r>
  </si>
  <si>
    <r>
      <rPr>
        <b/>
        <sz val="11"/>
        <color theme="1"/>
        <rFont val="Times New Roman"/>
        <family val="1"/>
        <charset val="204"/>
      </rPr>
      <t xml:space="preserve">Мероприятие 1 </t>
    </r>
    <r>
      <rPr>
        <sz val="11"/>
        <color theme="1"/>
        <rFont val="Times New Roman"/>
        <family val="1"/>
        <charset val="204"/>
      </rPr>
      <t>Содержание памятников, камня памяти, зеленых насаждений</t>
    </r>
  </si>
  <si>
    <r>
      <rPr>
        <b/>
        <sz val="11"/>
        <color theme="1"/>
        <rFont val="Times New Roman"/>
        <family val="1"/>
        <charset val="204"/>
      </rPr>
      <t xml:space="preserve">Мероприятие 2 </t>
    </r>
    <r>
      <rPr>
        <sz val="11"/>
        <color theme="1"/>
        <rFont val="Times New Roman"/>
        <family val="1"/>
        <charset val="204"/>
      </rPr>
      <t>Расходы на реализацию проектов по решению вопросов местного значения, осуществляемых непосредственно населением на территории населенного пункта</t>
    </r>
  </si>
  <si>
    <r>
      <rPr>
        <b/>
        <sz val="11"/>
        <color theme="1"/>
        <rFont val="Times New Roman"/>
        <family val="1"/>
        <charset val="204"/>
      </rPr>
      <t>Мероприятие 4</t>
    </r>
    <r>
      <rPr>
        <sz val="11"/>
        <color theme="1"/>
        <rFont val="Times New Roman"/>
        <family val="1"/>
        <charset val="204"/>
      </rPr>
      <t xml:space="preserve"> Расходы муниципальных образований на обустройство и востановление воинских захоронений</t>
    </r>
  </si>
  <si>
    <r>
      <rPr>
        <b/>
        <sz val="11"/>
        <color theme="1"/>
        <rFont val="Times New Roman"/>
        <family val="1"/>
        <charset val="204"/>
      </rPr>
      <t xml:space="preserve">Мероприятие 1 </t>
    </r>
    <r>
      <rPr>
        <sz val="11"/>
        <color theme="1"/>
        <rFont val="Times New Roman"/>
        <family val="1"/>
        <charset val="204"/>
      </rPr>
      <t>Расходы, направленные на реализацию мероприятий по поддержке местных инициатив</t>
    </r>
  </si>
  <si>
    <r>
      <t xml:space="preserve">Мероприятие 2 </t>
    </r>
    <r>
      <rPr>
        <sz val="11"/>
        <color theme="1"/>
        <rFont val="Times New Roman"/>
        <family val="1"/>
        <charset val="204"/>
      </rPr>
      <t>Расходы на реализацию проектов по решению вопросов местного значения, осуществляемых непосредственно населением на территории населенного пункта</t>
    </r>
  </si>
  <si>
    <r>
      <rPr>
        <b/>
        <sz val="11"/>
        <color theme="1"/>
        <rFont val="Times New Roman"/>
        <family val="1"/>
        <charset val="204"/>
      </rPr>
      <t>Мероприятие 3</t>
    </r>
    <r>
      <rPr>
        <sz val="11"/>
        <color theme="1"/>
        <rFont val="Times New Roman"/>
        <family val="1"/>
        <charset val="204"/>
      </rPr>
      <t xml:space="preserve"> Озеленение и благоустройство территории</t>
    </r>
  </si>
  <si>
    <t>Ожидаемый результат от реализации подпрограммного мероприятия (в натуральном выражении)</t>
  </si>
  <si>
    <t>Содержание в надлежащем санитарно- техническом состоянии.</t>
  </si>
  <si>
    <t>Снижение угрозы заболеваемости клещевым эцифалитом и другими инфекционными заболеваниями, передающимися через укусы клещей</t>
  </si>
  <si>
    <t>100 % охват территории поселений сетью уличного освещения</t>
  </si>
  <si>
    <t>№ п/п</t>
  </si>
  <si>
    <t>Цели, задачи, показатели</t>
  </si>
  <si>
    <t>Годы реализации муниципальной программы</t>
  </si>
  <si>
    <t>Годы до конца реализации муниципальной программы</t>
  </si>
  <si>
    <t>1.Целевой индикатор</t>
  </si>
  <si>
    <t>количество установленных дополнительно или (замена) ламп уличного освещения</t>
  </si>
  <si>
    <t>шт.</t>
  </si>
  <si>
    <t>отчетность</t>
  </si>
  <si>
    <t>2.Целевой индикатор</t>
  </si>
  <si>
    <t>количество кладбищ, требующих содержание и благоустройства территории</t>
  </si>
  <si>
    <t>ед.</t>
  </si>
  <si>
    <t>3.Целевой индикатор</t>
  </si>
  <si>
    <t>количество благоустроенных памятников ВОВ, камня памяти, парка</t>
  </si>
  <si>
    <t>4.Целевой индикатор</t>
  </si>
  <si>
    <t>количество благоустроенных воинских захоронений</t>
  </si>
  <si>
    <t>х</t>
  </si>
  <si>
    <t>5.Целевой индикатор</t>
  </si>
  <si>
    <t xml:space="preserve">количество созданных детских игровых площадок </t>
  </si>
  <si>
    <t>6.Целевой индикатор</t>
  </si>
  <si>
    <t>количество площадок ТБО, требующих содержание и благоустройства территории</t>
  </si>
  <si>
    <t>Перечень целевых индикаторов подпрограммы</t>
  </si>
  <si>
    <t xml:space="preserve">Единица измерения </t>
  </si>
  <si>
    <t>Источник информации</t>
  </si>
  <si>
    <t>Приложение№1</t>
  </si>
  <si>
    <t xml:space="preserve">к подпрограмме «Благоустройство                                                                     </t>
  </si>
  <si>
    <t xml:space="preserve">территории Приморского сельсовета»                          </t>
  </si>
  <si>
    <r>
      <rPr>
        <b/>
        <sz val="11"/>
        <color theme="1"/>
        <rFont val="Times New Roman"/>
        <family val="1"/>
        <charset val="204"/>
      </rPr>
      <t>Мероприятие 3</t>
    </r>
    <r>
      <rPr>
        <sz val="11"/>
        <color theme="1"/>
        <rFont val="Times New Roman"/>
        <family val="1"/>
        <charset val="204"/>
      </rPr>
      <t xml:space="preserve"> Расходы бюджетов муниципальных образований для реализации проектов по благоустройству территорий поселений</t>
    </r>
  </si>
  <si>
    <r>
      <rPr>
        <b/>
        <sz val="12"/>
        <color theme="1"/>
        <rFont val="Times New Roman"/>
        <family val="1"/>
        <charset val="204"/>
      </rPr>
      <t>Задача 1.</t>
    </r>
    <r>
      <rPr>
        <sz val="12"/>
        <color theme="1"/>
        <rFont val="Times New Roman"/>
        <family val="1"/>
        <charset val="204"/>
      </rPr>
      <t xml:space="preserve"> Обеспечение содержания и ремонта уличного освещения</t>
    </r>
  </si>
  <si>
    <r>
      <rPr>
        <b/>
        <sz val="12"/>
        <color theme="1"/>
        <rFont val="Times New Roman"/>
        <family val="1"/>
        <charset val="204"/>
      </rPr>
      <t>Задача 2.</t>
    </r>
    <r>
      <rPr>
        <sz val="12"/>
        <color theme="1"/>
        <rFont val="Times New Roman"/>
        <family val="1"/>
        <charset val="204"/>
      </rPr>
      <t xml:space="preserve"> Обеспечение благоустройства кладбищ.</t>
    </r>
  </si>
  <si>
    <r>
      <rPr>
        <b/>
        <sz val="12"/>
        <color theme="1"/>
        <rFont val="Times New Roman"/>
        <family val="1"/>
        <charset val="204"/>
      </rPr>
      <t xml:space="preserve">Задача 3. Обеспечение </t>
    </r>
    <r>
      <rPr>
        <sz val="12"/>
        <color theme="1"/>
        <rFont val="Times New Roman"/>
        <family val="1"/>
        <charset val="204"/>
      </rPr>
      <t>содержания памятников, камня памяти, зеленых насаждений</t>
    </r>
  </si>
  <si>
    <r>
      <rPr>
        <b/>
        <sz val="12"/>
        <color theme="1"/>
        <rFont val="Times New Roman"/>
        <family val="1"/>
        <charset val="204"/>
      </rPr>
      <t>Задача 4.</t>
    </r>
    <r>
      <rPr>
        <sz val="12"/>
        <color theme="1"/>
        <rFont val="Times New Roman"/>
        <family val="1"/>
        <charset val="204"/>
      </rPr>
      <t xml:space="preserve"> Обеспечение проведения акарицидной обработки.</t>
    </r>
  </si>
  <si>
    <r>
      <rPr>
        <b/>
        <sz val="12"/>
        <color theme="1"/>
        <rFont val="Times New Roman"/>
        <family val="1"/>
        <charset val="204"/>
      </rPr>
      <t>Задача 5.</t>
    </r>
    <r>
      <rPr>
        <sz val="12"/>
        <color theme="1"/>
        <rFont val="Times New Roman"/>
        <family val="1"/>
        <charset val="204"/>
      </rPr>
      <t xml:space="preserve"> Обеспечение содержания спортивных и детских игровых площадок</t>
    </r>
  </si>
  <si>
    <r>
      <rPr>
        <b/>
        <sz val="12"/>
        <color theme="1"/>
        <rFont val="Times New Roman"/>
        <family val="1"/>
        <charset val="204"/>
      </rPr>
      <t>Задача 6.</t>
    </r>
    <r>
      <rPr>
        <sz val="12"/>
        <color theme="1"/>
        <rFont val="Times New Roman"/>
        <family val="1"/>
        <charset val="204"/>
      </rPr>
      <t xml:space="preserve"> Обеспечение содержания площадок временного хранения ТБО.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</si>
</sst>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Border="1"/>
    <xf numFmtId="0" fontId="1" fillId="0" borderId="0" xfId="0" applyFont="1"/>
    <xf numFmtId="164" fontId="2" fillId="0" borderId="8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21" xfId="0" applyNumberFormat="1" applyFont="1" applyBorder="1" applyAlignment="1">
      <alignment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4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33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vertical="center" wrapText="1"/>
    </xf>
    <xf numFmtId="164" fontId="2" fillId="0" borderId="2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vertical="center" wrapText="1"/>
    </xf>
    <xf numFmtId="164" fontId="2" fillId="0" borderId="36" xfId="0" applyNumberFormat="1" applyFont="1" applyBorder="1" applyAlignment="1">
      <alignment vertical="center" wrapText="1"/>
    </xf>
    <xf numFmtId="164" fontId="2" fillId="0" borderId="30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164" fontId="2" fillId="0" borderId="37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vertical="center" wrapText="1"/>
    </xf>
    <xf numFmtId="164" fontId="2" fillId="0" borderId="32" xfId="0" applyNumberFormat="1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4" fillId="0" borderId="0" xfId="0" applyFont="1"/>
    <xf numFmtId="164" fontId="2" fillId="0" borderId="31" xfId="0" applyNumberFormat="1" applyFont="1" applyBorder="1" applyAlignment="1">
      <alignment vertical="center" wrapText="1"/>
    </xf>
    <xf numFmtId="164" fontId="3" fillId="0" borderId="31" xfId="0" applyNumberFormat="1" applyFont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0" fillId="0" borderId="41" xfId="0" applyBorder="1"/>
    <xf numFmtId="0" fontId="1" fillId="0" borderId="39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164" fontId="3" fillId="0" borderId="26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164" fontId="2" fillId="0" borderId="57" xfId="0" applyNumberFormat="1" applyFont="1" applyBorder="1" applyAlignment="1">
      <alignment vertical="center" wrapText="1"/>
    </xf>
    <xf numFmtId="164" fontId="1" fillId="0" borderId="57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1" fillId="0" borderId="39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1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wrapText="1"/>
    </xf>
    <xf numFmtId="0" fontId="1" fillId="0" borderId="18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workbookViewId="0">
      <selection activeCell="T13" sqref="T13"/>
    </sheetView>
  </sheetViews>
  <sheetFormatPr defaultRowHeight="15" x14ac:dyDescent="0.25"/>
  <cols>
    <col min="1" max="1" width="5" customWidth="1"/>
    <col min="2" max="2" width="26.7109375" customWidth="1"/>
    <col min="3" max="3" width="11.42578125" customWidth="1"/>
    <col min="4" max="4" width="13.28515625" customWidth="1"/>
    <col min="12" max="12" width="9" customWidth="1"/>
    <col min="13" max="13" width="9.140625" hidden="1" customWidth="1"/>
  </cols>
  <sheetData>
    <row r="1" spans="1:21" ht="15.75" x14ac:dyDescent="0.25">
      <c r="O1" s="2" t="s">
        <v>98</v>
      </c>
    </row>
    <row r="2" spans="1:21" x14ac:dyDescent="0.25">
      <c r="O2" t="s">
        <v>99</v>
      </c>
    </row>
    <row r="3" spans="1:21" x14ac:dyDescent="0.25">
      <c r="O3" t="s">
        <v>100</v>
      </c>
    </row>
    <row r="4" spans="1:21" ht="15.75" x14ac:dyDescent="0.25">
      <c r="B4" s="65"/>
      <c r="C4" s="65"/>
      <c r="D4" s="65"/>
      <c r="E4" s="73" t="s">
        <v>95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1" ht="15.75" thickBot="1" x14ac:dyDescent="0.3"/>
    <row r="6" spans="1:21" ht="16.5" thickBot="1" x14ac:dyDescent="0.3">
      <c r="A6" s="85" t="s">
        <v>75</v>
      </c>
      <c r="B6" s="85" t="s">
        <v>76</v>
      </c>
      <c r="C6" s="85" t="s">
        <v>96</v>
      </c>
      <c r="D6" s="85" t="s">
        <v>97</v>
      </c>
      <c r="E6" s="88" t="s">
        <v>77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  <c r="Q6" s="75" t="s">
        <v>78</v>
      </c>
      <c r="R6" s="76"/>
      <c r="S6" s="56"/>
    </row>
    <row r="7" spans="1:21" ht="15.75" thickBot="1" x14ac:dyDescent="0.3">
      <c r="A7" s="86"/>
      <c r="B7" s="86"/>
      <c r="C7" s="91"/>
      <c r="D7" s="91"/>
      <c r="E7" s="57"/>
      <c r="F7" s="59"/>
      <c r="G7" s="59"/>
      <c r="H7" s="59"/>
      <c r="I7" s="59"/>
      <c r="J7" s="59"/>
      <c r="K7" s="59"/>
      <c r="L7" s="81"/>
      <c r="M7" s="82"/>
      <c r="N7" s="59"/>
      <c r="O7" s="59"/>
      <c r="P7" s="64"/>
      <c r="Q7" s="77"/>
      <c r="R7" s="78"/>
      <c r="S7" s="56"/>
    </row>
    <row r="8" spans="1:21" ht="15.75" thickBot="1" x14ac:dyDescent="0.3">
      <c r="A8" s="87"/>
      <c r="B8" s="87"/>
      <c r="C8" s="92"/>
      <c r="D8" s="92"/>
      <c r="E8" s="58">
        <v>2014</v>
      </c>
      <c r="F8" s="58">
        <v>2015</v>
      </c>
      <c r="G8" s="58">
        <v>2016</v>
      </c>
      <c r="H8" s="58">
        <v>2017</v>
      </c>
      <c r="I8" s="58">
        <v>2018</v>
      </c>
      <c r="J8" s="58">
        <v>2019</v>
      </c>
      <c r="K8" s="58">
        <v>2020</v>
      </c>
      <c r="L8" s="83">
        <v>2021</v>
      </c>
      <c r="M8" s="84"/>
      <c r="N8" s="58">
        <v>2022</v>
      </c>
      <c r="O8" s="58">
        <v>2023</v>
      </c>
      <c r="P8" s="64">
        <v>2024</v>
      </c>
      <c r="Q8" s="60">
        <v>2025</v>
      </c>
      <c r="R8" s="61">
        <v>2030</v>
      </c>
      <c r="S8" s="56"/>
    </row>
    <row r="9" spans="1:21" ht="16.5" thickBot="1" x14ac:dyDescent="0.3">
      <c r="A9" s="93" t="s">
        <v>56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  <c r="S9" s="56"/>
    </row>
    <row r="10" spans="1:21" ht="15" customHeight="1" x14ac:dyDescent="0.25">
      <c r="A10" s="70">
        <v>1</v>
      </c>
      <c r="B10" s="62" t="s">
        <v>79</v>
      </c>
      <c r="C10" s="70" t="s">
        <v>81</v>
      </c>
      <c r="D10" s="70" t="s">
        <v>82</v>
      </c>
      <c r="E10" s="70">
        <v>30</v>
      </c>
      <c r="F10" s="70">
        <v>30</v>
      </c>
      <c r="G10" s="70">
        <v>40</v>
      </c>
      <c r="H10" s="70">
        <v>40</v>
      </c>
      <c r="I10" s="70">
        <v>40</v>
      </c>
      <c r="J10" s="70">
        <v>50</v>
      </c>
      <c r="K10" s="70">
        <v>50</v>
      </c>
      <c r="L10" s="75">
        <v>50</v>
      </c>
      <c r="M10" s="76"/>
      <c r="N10" s="70">
        <v>50</v>
      </c>
      <c r="O10" s="70">
        <v>50</v>
      </c>
      <c r="P10" s="70">
        <v>50</v>
      </c>
      <c r="Q10" s="70">
        <v>50</v>
      </c>
      <c r="R10" s="70">
        <v>50</v>
      </c>
      <c r="S10" s="72"/>
    </row>
    <row r="11" spans="1:21" ht="82.5" customHeight="1" thickBot="1" x14ac:dyDescent="0.3">
      <c r="A11" s="71"/>
      <c r="B11" s="63" t="s">
        <v>80</v>
      </c>
      <c r="C11" s="71"/>
      <c r="D11" s="71"/>
      <c r="E11" s="71"/>
      <c r="F11" s="71"/>
      <c r="G11" s="71"/>
      <c r="H11" s="71"/>
      <c r="I11" s="71"/>
      <c r="J11" s="71"/>
      <c r="K11" s="71"/>
      <c r="L11" s="77"/>
      <c r="M11" s="78"/>
      <c r="N11" s="71"/>
      <c r="O11" s="71"/>
      <c r="P11" s="71"/>
      <c r="Q11" s="71"/>
      <c r="R11" s="71"/>
      <c r="S11" s="72"/>
    </row>
    <row r="12" spans="1:21" ht="21" customHeight="1" x14ac:dyDescent="0.25">
      <c r="A12" s="70">
        <v>2</v>
      </c>
      <c r="B12" s="62" t="s">
        <v>83</v>
      </c>
      <c r="C12" s="70" t="s">
        <v>85</v>
      </c>
      <c r="D12" s="70" t="s">
        <v>82</v>
      </c>
      <c r="E12" s="70">
        <v>3</v>
      </c>
      <c r="F12" s="70">
        <v>3</v>
      </c>
      <c r="G12" s="70">
        <v>3</v>
      </c>
      <c r="H12" s="70">
        <v>3</v>
      </c>
      <c r="I12" s="70">
        <v>3</v>
      </c>
      <c r="J12" s="70">
        <v>4</v>
      </c>
      <c r="K12" s="70">
        <v>4</v>
      </c>
      <c r="L12" s="75">
        <v>4</v>
      </c>
      <c r="M12" s="76"/>
      <c r="N12" s="70">
        <v>4</v>
      </c>
      <c r="O12" s="70">
        <v>4</v>
      </c>
      <c r="P12" s="70">
        <v>4</v>
      </c>
      <c r="Q12" s="70">
        <v>4</v>
      </c>
      <c r="R12" s="70">
        <v>4</v>
      </c>
      <c r="S12" s="72"/>
    </row>
    <row r="13" spans="1:21" ht="66.75" customHeight="1" thickBot="1" x14ac:dyDescent="0.3">
      <c r="A13" s="71"/>
      <c r="B13" s="63" t="s">
        <v>84</v>
      </c>
      <c r="C13" s="71"/>
      <c r="D13" s="71"/>
      <c r="E13" s="71"/>
      <c r="F13" s="71"/>
      <c r="G13" s="71"/>
      <c r="H13" s="71"/>
      <c r="I13" s="71"/>
      <c r="J13" s="71"/>
      <c r="K13" s="71"/>
      <c r="L13" s="77"/>
      <c r="M13" s="78"/>
      <c r="N13" s="71"/>
      <c r="O13" s="71"/>
      <c r="P13" s="71"/>
      <c r="Q13" s="71"/>
      <c r="R13" s="71"/>
      <c r="S13" s="72"/>
      <c r="T13" s="66"/>
      <c r="U13" s="1"/>
    </row>
    <row r="14" spans="1:21" ht="21" customHeight="1" x14ac:dyDescent="0.25">
      <c r="A14" s="70">
        <v>3</v>
      </c>
      <c r="B14" s="62" t="s">
        <v>86</v>
      </c>
      <c r="C14" s="70" t="s">
        <v>85</v>
      </c>
      <c r="D14" s="70" t="s">
        <v>82</v>
      </c>
      <c r="E14" s="70">
        <v>3</v>
      </c>
      <c r="F14" s="79">
        <v>3</v>
      </c>
      <c r="G14" s="79">
        <v>3</v>
      </c>
      <c r="H14" s="79">
        <v>3</v>
      </c>
      <c r="I14" s="79">
        <v>3</v>
      </c>
      <c r="J14" s="79">
        <v>3</v>
      </c>
      <c r="K14" s="79">
        <v>3</v>
      </c>
      <c r="L14" s="81">
        <v>3</v>
      </c>
      <c r="M14" s="82"/>
      <c r="N14" s="79">
        <v>3</v>
      </c>
      <c r="O14" s="79">
        <v>3</v>
      </c>
      <c r="P14" s="79">
        <v>3</v>
      </c>
      <c r="Q14" s="79">
        <v>3</v>
      </c>
      <c r="R14" s="79">
        <v>3</v>
      </c>
      <c r="S14" s="72"/>
      <c r="T14" s="66"/>
      <c r="U14" s="1"/>
    </row>
    <row r="15" spans="1:21" ht="64.5" customHeight="1" thickBot="1" x14ac:dyDescent="0.3">
      <c r="A15" s="71"/>
      <c r="B15" s="63" t="s">
        <v>87</v>
      </c>
      <c r="C15" s="71"/>
      <c r="D15" s="71"/>
      <c r="E15" s="71"/>
      <c r="F15" s="80"/>
      <c r="G15" s="80"/>
      <c r="H15" s="80"/>
      <c r="I15" s="80"/>
      <c r="J15" s="80"/>
      <c r="K15" s="80"/>
      <c r="L15" s="83"/>
      <c r="M15" s="84"/>
      <c r="N15" s="80"/>
      <c r="O15" s="80"/>
      <c r="P15" s="80"/>
      <c r="Q15" s="80"/>
      <c r="R15" s="80"/>
      <c r="S15" s="72"/>
    </row>
    <row r="16" spans="1:21" ht="27" customHeight="1" x14ac:dyDescent="0.25">
      <c r="A16" s="70">
        <v>4</v>
      </c>
      <c r="B16" s="62" t="s">
        <v>88</v>
      </c>
      <c r="C16" s="70" t="s">
        <v>85</v>
      </c>
      <c r="D16" s="70" t="s">
        <v>82</v>
      </c>
      <c r="E16" s="70" t="s">
        <v>90</v>
      </c>
      <c r="F16" s="70" t="s">
        <v>90</v>
      </c>
      <c r="G16" s="79" t="s">
        <v>90</v>
      </c>
      <c r="H16" s="79" t="s">
        <v>90</v>
      </c>
      <c r="I16" s="79" t="s">
        <v>90</v>
      </c>
      <c r="J16" s="79" t="s">
        <v>90</v>
      </c>
      <c r="K16" s="70">
        <v>1</v>
      </c>
      <c r="L16" s="81" t="s">
        <v>90</v>
      </c>
      <c r="M16" s="82"/>
      <c r="N16" s="79" t="s">
        <v>90</v>
      </c>
      <c r="O16" s="79" t="s">
        <v>90</v>
      </c>
      <c r="P16" s="79" t="s">
        <v>90</v>
      </c>
      <c r="Q16" s="70" t="s">
        <v>90</v>
      </c>
      <c r="R16" s="70" t="s">
        <v>90</v>
      </c>
      <c r="S16" s="72"/>
    </row>
    <row r="17" spans="1:19" ht="45.75" customHeight="1" thickBot="1" x14ac:dyDescent="0.3">
      <c r="A17" s="71"/>
      <c r="B17" s="63" t="s">
        <v>89</v>
      </c>
      <c r="C17" s="71"/>
      <c r="D17" s="71"/>
      <c r="E17" s="71"/>
      <c r="F17" s="71"/>
      <c r="G17" s="80"/>
      <c r="H17" s="80"/>
      <c r="I17" s="80"/>
      <c r="J17" s="80"/>
      <c r="K17" s="71"/>
      <c r="L17" s="83"/>
      <c r="M17" s="84"/>
      <c r="N17" s="80"/>
      <c r="O17" s="80"/>
      <c r="P17" s="80"/>
      <c r="Q17" s="71"/>
      <c r="R17" s="71"/>
      <c r="S17" s="72"/>
    </row>
    <row r="18" spans="1:19" ht="22.5" customHeight="1" x14ac:dyDescent="0.25">
      <c r="A18" s="70">
        <v>5</v>
      </c>
      <c r="B18" s="62" t="s">
        <v>91</v>
      </c>
      <c r="C18" s="70" t="s">
        <v>85</v>
      </c>
      <c r="D18" s="70" t="s">
        <v>82</v>
      </c>
      <c r="E18" s="79" t="s">
        <v>90</v>
      </c>
      <c r="F18" s="79" t="s">
        <v>90</v>
      </c>
      <c r="G18" s="79" t="s">
        <v>90</v>
      </c>
      <c r="H18" s="79" t="s">
        <v>90</v>
      </c>
      <c r="I18" s="79" t="s">
        <v>90</v>
      </c>
      <c r="J18" s="79">
        <v>1</v>
      </c>
      <c r="K18" s="79">
        <v>1</v>
      </c>
      <c r="L18" s="75">
        <v>1</v>
      </c>
      <c r="M18" s="76"/>
      <c r="N18" s="79">
        <v>1</v>
      </c>
      <c r="O18" s="79" t="s">
        <v>90</v>
      </c>
      <c r="P18" s="79" t="s">
        <v>90</v>
      </c>
      <c r="Q18" s="79" t="s">
        <v>90</v>
      </c>
      <c r="R18" s="79" t="s">
        <v>90</v>
      </c>
      <c r="S18" s="72"/>
    </row>
    <row r="19" spans="1:19" ht="48.75" customHeight="1" thickBot="1" x14ac:dyDescent="0.3">
      <c r="A19" s="71"/>
      <c r="B19" s="63" t="s">
        <v>92</v>
      </c>
      <c r="C19" s="71"/>
      <c r="D19" s="71"/>
      <c r="E19" s="80"/>
      <c r="F19" s="80"/>
      <c r="G19" s="80"/>
      <c r="H19" s="80"/>
      <c r="I19" s="80"/>
      <c r="J19" s="80"/>
      <c r="K19" s="80"/>
      <c r="L19" s="77"/>
      <c r="M19" s="78"/>
      <c r="N19" s="80"/>
      <c r="O19" s="80"/>
      <c r="P19" s="80"/>
      <c r="Q19" s="80"/>
      <c r="R19" s="80"/>
      <c r="S19" s="72"/>
    </row>
    <row r="20" spans="1:19" ht="20.25" customHeight="1" x14ac:dyDescent="0.25">
      <c r="A20" s="70">
        <v>6</v>
      </c>
      <c r="B20" s="62" t="s">
        <v>93</v>
      </c>
      <c r="C20" s="70" t="s">
        <v>85</v>
      </c>
      <c r="D20" s="70" t="s">
        <v>82</v>
      </c>
      <c r="E20" s="70">
        <v>1</v>
      </c>
      <c r="F20" s="70">
        <v>1</v>
      </c>
      <c r="G20" s="70">
        <v>1</v>
      </c>
      <c r="H20" s="70">
        <v>1</v>
      </c>
      <c r="I20" s="70">
        <v>1</v>
      </c>
      <c r="J20" s="70">
        <v>1</v>
      </c>
      <c r="K20" s="70">
        <v>1</v>
      </c>
      <c r="L20" s="70">
        <v>1</v>
      </c>
      <c r="M20" s="75">
        <v>1</v>
      </c>
      <c r="N20" s="76"/>
      <c r="O20" s="70">
        <v>1</v>
      </c>
      <c r="P20" s="70">
        <v>1</v>
      </c>
      <c r="Q20" s="70">
        <v>6</v>
      </c>
      <c r="R20" s="70">
        <v>6</v>
      </c>
      <c r="S20" s="72"/>
    </row>
    <row r="21" spans="1:19" ht="80.25" customHeight="1" thickBot="1" x14ac:dyDescent="0.3">
      <c r="A21" s="71"/>
      <c r="B21" s="63" t="s">
        <v>94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7"/>
      <c r="N21" s="78"/>
      <c r="O21" s="71"/>
      <c r="P21" s="71"/>
      <c r="Q21" s="71"/>
      <c r="R21" s="71"/>
      <c r="S21" s="72"/>
    </row>
  </sheetData>
  <mergeCells count="112">
    <mergeCell ref="R10:R11"/>
    <mergeCell ref="C10:C11"/>
    <mergeCell ref="D10:D11"/>
    <mergeCell ref="E10:E11"/>
    <mergeCell ref="F10:F11"/>
    <mergeCell ref="G10:G11"/>
    <mergeCell ref="H10:H11"/>
    <mergeCell ref="I10:I11"/>
    <mergeCell ref="J10:J11"/>
    <mergeCell ref="J12:J13"/>
    <mergeCell ref="A6:A8"/>
    <mergeCell ref="B6:B8"/>
    <mergeCell ref="E6:P6"/>
    <mergeCell ref="Q6:R7"/>
    <mergeCell ref="L7:M7"/>
    <mergeCell ref="L8:M8"/>
    <mergeCell ref="C6:C8"/>
    <mergeCell ref="D6:D8"/>
    <mergeCell ref="A9:R9"/>
    <mergeCell ref="S10:S11"/>
    <mergeCell ref="A12:A13"/>
    <mergeCell ref="C12:C13"/>
    <mergeCell ref="D12:D13"/>
    <mergeCell ref="E12:E13"/>
    <mergeCell ref="F12:F13"/>
    <mergeCell ref="G12:G13"/>
    <mergeCell ref="H12:H13"/>
    <mergeCell ref="I12:I13"/>
    <mergeCell ref="K10:K11"/>
    <mergeCell ref="L10:M11"/>
    <mergeCell ref="N10:N11"/>
    <mergeCell ref="O10:O11"/>
    <mergeCell ref="P10:P11"/>
    <mergeCell ref="Q10:Q11"/>
    <mergeCell ref="Q12:Q13"/>
    <mergeCell ref="R12:R13"/>
    <mergeCell ref="S12:S13"/>
    <mergeCell ref="L12:M13"/>
    <mergeCell ref="N12:N13"/>
    <mergeCell ref="O12:O13"/>
    <mergeCell ref="P12:P13"/>
    <mergeCell ref="A10:A11"/>
    <mergeCell ref="K12:K13"/>
    <mergeCell ref="P14:P15"/>
    <mergeCell ref="Q14:Q15"/>
    <mergeCell ref="R14:R15"/>
    <mergeCell ref="S14:S15"/>
    <mergeCell ref="A16:A17"/>
    <mergeCell ref="C16:C17"/>
    <mergeCell ref="D16:D17"/>
    <mergeCell ref="E16:E17"/>
    <mergeCell ref="F16:F17"/>
    <mergeCell ref="G16:G17"/>
    <mergeCell ref="I14:I15"/>
    <mergeCell ref="J14:J15"/>
    <mergeCell ref="K14:K15"/>
    <mergeCell ref="L14:M15"/>
    <mergeCell ref="N14:N15"/>
    <mergeCell ref="O14:O15"/>
    <mergeCell ref="A14:A15"/>
    <mergeCell ref="C14:C15"/>
    <mergeCell ref="D14:D15"/>
    <mergeCell ref="E14:E15"/>
    <mergeCell ref="F14:F15"/>
    <mergeCell ref="G14:G15"/>
    <mergeCell ref="H14:H15"/>
    <mergeCell ref="A20:A21"/>
    <mergeCell ref="C20:C21"/>
    <mergeCell ref="D20:D21"/>
    <mergeCell ref="E20:E21"/>
    <mergeCell ref="F20:F21"/>
    <mergeCell ref="G20:G21"/>
    <mergeCell ref="N18:N19"/>
    <mergeCell ref="O18:O19"/>
    <mergeCell ref="P18:P19"/>
    <mergeCell ref="G18:G19"/>
    <mergeCell ref="H18:H19"/>
    <mergeCell ref="I18:I19"/>
    <mergeCell ref="J18:J19"/>
    <mergeCell ref="K18:K19"/>
    <mergeCell ref="L18:M19"/>
    <mergeCell ref="A18:A19"/>
    <mergeCell ref="C18:C19"/>
    <mergeCell ref="D18:D19"/>
    <mergeCell ref="E18:E19"/>
    <mergeCell ref="F18:F19"/>
    <mergeCell ref="O20:O21"/>
    <mergeCell ref="P20:P21"/>
    <mergeCell ref="Q20:Q21"/>
    <mergeCell ref="R20:R21"/>
    <mergeCell ref="S20:S21"/>
    <mergeCell ref="E4:R4"/>
    <mergeCell ref="H20:H21"/>
    <mergeCell ref="I20:I21"/>
    <mergeCell ref="J20:J21"/>
    <mergeCell ref="K20:K21"/>
    <mergeCell ref="L20:L21"/>
    <mergeCell ref="M20:N21"/>
    <mergeCell ref="Q18:Q19"/>
    <mergeCell ref="R18:R19"/>
    <mergeCell ref="S18:S19"/>
    <mergeCell ref="O16:O17"/>
    <mergeCell ref="P16:P17"/>
    <mergeCell ref="Q16:Q17"/>
    <mergeCell ref="R16:R17"/>
    <mergeCell ref="S16:S17"/>
    <mergeCell ref="H16:H17"/>
    <mergeCell ref="I16:I17"/>
    <mergeCell ref="J16:J17"/>
    <mergeCell ref="K16:K17"/>
    <mergeCell ref="L16:M17"/>
    <mergeCell ref="N16:N17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tabSelected="1" workbookViewId="0">
      <selection activeCell="O44" sqref="O44"/>
    </sheetView>
  </sheetViews>
  <sheetFormatPr defaultRowHeight="15" x14ac:dyDescent="0.25"/>
  <cols>
    <col min="1" max="1" width="16.85546875" customWidth="1"/>
    <col min="2" max="2" width="18.5703125" customWidth="1"/>
    <col min="3" max="3" width="3.85546875" customWidth="1"/>
    <col min="4" max="4" width="6" customWidth="1"/>
    <col min="5" max="5" width="10.28515625" customWidth="1"/>
    <col min="6" max="6" width="4.7109375" customWidth="1"/>
    <col min="7" max="7" width="6.7109375" customWidth="1"/>
    <col min="8" max="8" width="5.7109375" customWidth="1"/>
    <col min="9" max="9" width="7.5703125" customWidth="1"/>
    <col min="10" max="10" width="6.85546875" customWidth="1"/>
    <col min="11" max="11" width="5.7109375" customWidth="1"/>
    <col min="12" max="12" width="6.5703125" customWidth="1"/>
    <col min="13" max="13" width="5.85546875" customWidth="1"/>
    <col min="14" max="14" width="7" customWidth="1"/>
    <col min="15" max="15" width="7.42578125" customWidth="1"/>
    <col min="16" max="16" width="8" customWidth="1"/>
    <col min="17" max="18" width="7" customWidth="1"/>
    <col min="19" max="19" width="17.7109375" customWidth="1"/>
  </cols>
  <sheetData>
    <row r="1" spans="1:21" ht="15.75" x14ac:dyDescent="0.25">
      <c r="A1" s="38"/>
      <c r="B1" s="38"/>
      <c r="C1" s="38"/>
      <c r="D1" s="38"/>
      <c r="E1" s="38"/>
      <c r="F1" s="38"/>
      <c r="G1" s="2"/>
      <c r="H1" s="38"/>
      <c r="I1" s="38"/>
      <c r="J1" s="38"/>
      <c r="K1" s="38"/>
      <c r="L1" s="38"/>
      <c r="M1" s="38"/>
      <c r="N1" s="96" t="s">
        <v>22</v>
      </c>
      <c r="O1" s="97"/>
      <c r="P1" s="97"/>
      <c r="Q1" s="97"/>
      <c r="R1" s="97"/>
      <c r="S1" s="38"/>
    </row>
    <row r="2" spans="1:2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96" t="s">
        <v>53</v>
      </c>
      <c r="O2" s="97"/>
      <c r="P2" s="97"/>
      <c r="Q2" s="97"/>
      <c r="R2" s="97"/>
      <c r="S2" s="97"/>
    </row>
    <row r="3" spans="1:2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96" t="s">
        <v>54</v>
      </c>
      <c r="O3" s="97"/>
      <c r="P3" s="97"/>
      <c r="Q3" s="97"/>
      <c r="R3" s="97"/>
      <c r="S3" s="97"/>
      <c r="T3" s="97"/>
      <c r="U3" s="97"/>
    </row>
    <row r="4" spans="1:21" ht="28.5" customHeight="1" thickBot="1" x14ac:dyDescent="0.3">
      <c r="A4" s="127" t="s">
        <v>55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1"/>
    </row>
    <row r="5" spans="1:21" ht="61.5" customHeight="1" x14ac:dyDescent="0.25">
      <c r="A5" s="129" t="s">
        <v>0</v>
      </c>
      <c r="B5" s="132" t="s">
        <v>1</v>
      </c>
      <c r="C5" s="134" t="s">
        <v>2</v>
      </c>
      <c r="D5" s="135"/>
      <c r="E5" s="135"/>
      <c r="F5" s="136"/>
      <c r="G5" s="110" t="s">
        <v>3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2"/>
      <c r="S5" s="141" t="s">
        <v>71</v>
      </c>
    </row>
    <row r="6" spans="1:21" ht="15.75" thickBot="1" x14ac:dyDescent="0.3">
      <c r="A6" s="130"/>
      <c r="B6" s="133"/>
      <c r="C6" s="137"/>
      <c r="D6" s="138"/>
      <c r="E6" s="138"/>
      <c r="F6" s="139"/>
      <c r="G6" s="113" t="s">
        <v>4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42"/>
    </row>
    <row r="7" spans="1:21" ht="46.5" customHeight="1" x14ac:dyDescent="0.25">
      <c r="A7" s="130"/>
      <c r="B7" s="133"/>
      <c r="C7" s="85" t="s">
        <v>5</v>
      </c>
      <c r="D7" s="85" t="s">
        <v>17</v>
      </c>
      <c r="E7" s="85" t="s">
        <v>6</v>
      </c>
      <c r="F7" s="85" t="s">
        <v>7</v>
      </c>
      <c r="G7" s="85" t="s">
        <v>8</v>
      </c>
      <c r="H7" s="85" t="s">
        <v>9</v>
      </c>
      <c r="I7" s="85" t="s">
        <v>10</v>
      </c>
      <c r="J7" s="85" t="s">
        <v>11</v>
      </c>
      <c r="K7" s="85" t="s">
        <v>12</v>
      </c>
      <c r="L7" s="85" t="s">
        <v>13</v>
      </c>
      <c r="M7" s="70" t="s">
        <v>14</v>
      </c>
      <c r="N7" s="70" t="s">
        <v>16</v>
      </c>
      <c r="O7" s="70" t="s">
        <v>18</v>
      </c>
      <c r="P7" s="70" t="s">
        <v>19</v>
      </c>
      <c r="Q7" s="70" t="s">
        <v>21</v>
      </c>
      <c r="R7" s="144" t="s">
        <v>20</v>
      </c>
      <c r="S7" s="142"/>
    </row>
    <row r="8" spans="1:21" ht="15" customHeight="1" x14ac:dyDescent="0.25">
      <c r="A8" s="131"/>
      <c r="B8" s="133"/>
      <c r="C8" s="86"/>
      <c r="D8" s="156"/>
      <c r="E8" s="86"/>
      <c r="F8" s="86"/>
      <c r="G8" s="140"/>
      <c r="H8" s="140"/>
      <c r="I8" s="140"/>
      <c r="J8" s="140"/>
      <c r="K8" s="140"/>
      <c r="L8" s="140"/>
      <c r="M8" s="128"/>
      <c r="N8" s="109"/>
      <c r="O8" s="109"/>
      <c r="P8" s="109"/>
      <c r="Q8" s="109"/>
      <c r="R8" s="145"/>
      <c r="S8" s="143"/>
    </row>
    <row r="9" spans="1:21" ht="23.25" customHeight="1" x14ac:dyDescent="0.25">
      <c r="A9" s="150" t="s">
        <v>56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2"/>
    </row>
    <row r="10" spans="1:21" ht="0.75" hidden="1" customHeight="1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5"/>
    </row>
    <row r="11" spans="1:21" ht="45" customHeight="1" thickBot="1" x14ac:dyDescent="0.3">
      <c r="A11" s="107" t="s">
        <v>102</v>
      </c>
      <c r="B11" s="146"/>
      <c r="C11" s="104" t="s">
        <v>58</v>
      </c>
      <c r="D11" s="105"/>
      <c r="E11" s="105"/>
      <c r="F11" s="106"/>
      <c r="G11" s="40">
        <f>G14+G12+G13</f>
        <v>1755.7</v>
      </c>
      <c r="H11" s="40">
        <f t="shared" ref="H11:Q11" si="0">H14+H12+H13</f>
        <v>1432.5</v>
      </c>
      <c r="I11" s="40">
        <f t="shared" si="0"/>
        <v>1635.2</v>
      </c>
      <c r="J11" s="40">
        <f>J14+J12+J13</f>
        <v>1617.2</v>
      </c>
      <c r="K11" s="40">
        <f t="shared" si="0"/>
        <v>1272.2</v>
      </c>
      <c r="L11" s="40">
        <f t="shared" si="0"/>
        <v>1302.2</v>
      </c>
      <c r="M11" s="40">
        <f t="shared" si="0"/>
        <v>574.79999999999995</v>
      </c>
      <c r="N11" s="40">
        <f t="shared" si="0"/>
        <v>2179.5</v>
      </c>
      <c r="O11" s="40">
        <f t="shared" si="0"/>
        <v>474</v>
      </c>
      <c r="P11" s="40">
        <f t="shared" si="0"/>
        <v>400</v>
      </c>
      <c r="Q11" s="40">
        <f t="shared" si="0"/>
        <v>400</v>
      </c>
      <c r="R11" s="68">
        <f>SUM(F11:Q11)</f>
        <v>13043.3</v>
      </c>
      <c r="S11" s="69"/>
    </row>
    <row r="12" spans="1:21" ht="48" customHeight="1" thickBot="1" x14ac:dyDescent="0.3">
      <c r="A12" s="98" t="s">
        <v>57</v>
      </c>
      <c r="B12" s="147" t="s">
        <v>15</v>
      </c>
      <c r="C12" s="37" t="s">
        <v>26</v>
      </c>
      <c r="D12" s="45" t="s">
        <v>28</v>
      </c>
      <c r="E12" s="21" t="s">
        <v>29</v>
      </c>
      <c r="F12" s="21" t="s">
        <v>25</v>
      </c>
      <c r="G12" s="13">
        <v>1755.7</v>
      </c>
      <c r="H12" s="14">
        <v>1432.5</v>
      </c>
      <c r="I12" s="47">
        <v>1635.2</v>
      </c>
      <c r="J12" s="10">
        <v>1617.2</v>
      </c>
      <c r="K12" s="10">
        <v>1272.2</v>
      </c>
      <c r="L12" s="10">
        <v>1302.2</v>
      </c>
      <c r="M12" s="10">
        <v>574.79999999999995</v>
      </c>
      <c r="N12" s="12">
        <v>84</v>
      </c>
      <c r="O12" s="3">
        <v>130</v>
      </c>
      <c r="P12" s="3">
        <v>100</v>
      </c>
      <c r="Q12" s="3">
        <v>100</v>
      </c>
      <c r="R12" s="3">
        <f t="shared" ref="R12:R41" si="1">SUM(F12:Q12)</f>
        <v>10003.799999999999</v>
      </c>
      <c r="S12" s="157" t="s">
        <v>74</v>
      </c>
    </row>
    <row r="13" spans="1:21" ht="36.75" customHeight="1" thickBot="1" x14ac:dyDescent="0.3">
      <c r="A13" s="102"/>
      <c r="B13" s="148"/>
      <c r="C13" s="23" t="s">
        <v>26</v>
      </c>
      <c r="D13" s="21" t="s">
        <v>28</v>
      </c>
      <c r="E13" s="21" t="s">
        <v>29</v>
      </c>
      <c r="F13" s="21" t="s">
        <v>49</v>
      </c>
      <c r="G13" s="36"/>
      <c r="H13" s="14"/>
      <c r="I13" s="9"/>
      <c r="J13" s="10"/>
      <c r="K13" s="10"/>
      <c r="L13" s="10"/>
      <c r="M13" s="10"/>
      <c r="N13" s="12">
        <v>326.7</v>
      </c>
      <c r="O13" s="3">
        <v>344</v>
      </c>
      <c r="P13" s="3">
        <v>300</v>
      </c>
      <c r="Q13" s="3">
        <v>300</v>
      </c>
      <c r="R13" s="3">
        <f t="shared" si="1"/>
        <v>1270.7</v>
      </c>
      <c r="S13" s="158"/>
      <c r="T13" s="38"/>
    </row>
    <row r="14" spans="1:21" ht="117" customHeight="1" thickBot="1" x14ac:dyDescent="0.3">
      <c r="A14" s="51" t="s">
        <v>64</v>
      </c>
      <c r="B14" s="149"/>
      <c r="C14" s="23" t="s">
        <v>26</v>
      </c>
      <c r="D14" s="21" t="s">
        <v>28</v>
      </c>
      <c r="E14" s="21" t="s">
        <v>41</v>
      </c>
      <c r="F14" s="24" t="s">
        <v>25</v>
      </c>
      <c r="G14" s="14"/>
      <c r="H14" s="9"/>
      <c r="I14" s="9"/>
      <c r="J14" s="10"/>
      <c r="K14" s="10"/>
      <c r="L14" s="10"/>
      <c r="M14" s="10"/>
      <c r="N14" s="12">
        <v>1768.8</v>
      </c>
      <c r="O14" s="3"/>
      <c r="P14" s="3"/>
      <c r="Q14" s="3"/>
      <c r="R14" s="3">
        <f t="shared" si="1"/>
        <v>1768.8</v>
      </c>
      <c r="S14" s="159"/>
      <c r="T14" s="38"/>
    </row>
    <row r="15" spans="1:21" ht="39" customHeight="1" thickBot="1" x14ac:dyDescent="0.3">
      <c r="A15" s="107" t="s">
        <v>103</v>
      </c>
      <c r="B15" s="108"/>
      <c r="C15" s="104" t="s">
        <v>58</v>
      </c>
      <c r="D15" s="105"/>
      <c r="E15" s="105"/>
      <c r="F15" s="106"/>
      <c r="G15" s="40">
        <f>G16</f>
        <v>200</v>
      </c>
      <c r="H15" s="40">
        <f t="shared" ref="H15:Q15" si="2">H16</f>
        <v>208</v>
      </c>
      <c r="I15" s="40">
        <f t="shared" si="2"/>
        <v>85.2</v>
      </c>
      <c r="J15" s="40">
        <f t="shared" si="2"/>
        <v>113</v>
      </c>
      <c r="K15" s="40">
        <f t="shared" si="2"/>
        <v>562.70000000000005</v>
      </c>
      <c r="L15" s="40">
        <f t="shared" si="2"/>
        <v>286.5</v>
      </c>
      <c r="M15" s="40">
        <f t="shared" si="2"/>
        <v>536.4</v>
      </c>
      <c r="N15" s="40">
        <f t="shared" si="2"/>
        <v>64.7</v>
      </c>
      <c r="O15" s="40">
        <f t="shared" si="2"/>
        <v>70</v>
      </c>
      <c r="P15" s="40">
        <f t="shared" si="2"/>
        <v>70</v>
      </c>
      <c r="Q15" s="40">
        <f t="shared" si="2"/>
        <v>70</v>
      </c>
      <c r="R15" s="3">
        <f t="shared" si="1"/>
        <v>2266.5</v>
      </c>
      <c r="S15" s="67"/>
    </row>
    <row r="16" spans="1:21" ht="90" customHeight="1" thickBot="1" x14ac:dyDescent="0.3">
      <c r="A16" s="46" t="s">
        <v>59</v>
      </c>
      <c r="B16" s="52" t="s">
        <v>15</v>
      </c>
      <c r="C16" s="23" t="s">
        <v>26</v>
      </c>
      <c r="D16" s="21" t="s">
        <v>28</v>
      </c>
      <c r="E16" s="21" t="s">
        <v>30</v>
      </c>
      <c r="F16" s="24" t="s">
        <v>25</v>
      </c>
      <c r="G16" s="14">
        <v>200</v>
      </c>
      <c r="H16" s="9">
        <v>208</v>
      </c>
      <c r="I16" s="47">
        <v>85.2</v>
      </c>
      <c r="J16" s="10">
        <v>113</v>
      </c>
      <c r="K16" s="10">
        <v>562.70000000000005</v>
      </c>
      <c r="L16" s="10">
        <v>286.5</v>
      </c>
      <c r="M16" s="10">
        <v>536.4</v>
      </c>
      <c r="N16" s="12">
        <v>64.7</v>
      </c>
      <c r="O16" s="39">
        <v>70</v>
      </c>
      <c r="P16" s="3">
        <v>70</v>
      </c>
      <c r="Q16" s="3">
        <v>70</v>
      </c>
      <c r="R16" s="3">
        <f t="shared" si="1"/>
        <v>2266.5</v>
      </c>
      <c r="S16" s="67" t="s">
        <v>72</v>
      </c>
    </row>
    <row r="17" spans="1:19" ht="48.75" customHeight="1" thickBot="1" x14ac:dyDescent="0.3">
      <c r="A17" s="107" t="s">
        <v>104</v>
      </c>
      <c r="B17" s="108"/>
      <c r="C17" s="104" t="s">
        <v>58</v>
      </c>
      <c r="D17" s="105"/>
      <c r="E17" s="105"/>
      <c r="F17" s="106"/>
      <c r="G17" s="40">
        <f>G18+G22+G20+G19+G20+G21</f>
        <v>20</v>
      </c>
      <c r="H17" s="40">
        <f t="shared" ref="H17:Q17" si="3">H18+H22+H20+H19+H20+H21</f>
        <v>421.7</v>
      </c>
      <c r="I17" s="40">
        <f>I18+I22+I19+I20+I21</f>
        <v>616.6</v>
      </c>
      <c r="J17" s="40">
        <f t="shared" si="3"/>
        <v>44.9</v>
      </c>
      <c r="K17" s="40">
        <f t="shared" si="3"/>
        <v>3.4</v>
      </c>
      <c r="L17" s="40">
        <f t="shared" si="3"/>
        <v>17</v>
      </c>
      <c r="M17" s="40">
        <f t="shared" si="3"/>
        <v>76</v>
      </c>
      <c r="N17" s="40">
        <f t="shared" si="3"/>
        <v>165</v>
      </c>
      <c r="O17" s="40">
        <f t="shared" si="3"/>
        <v>70.2</v>
      </c>
      <c r="P17" s="40">
        <f t="shared" si="3"/>
        <v>50</v>
      </c>
      <c r="Q17" s="40">
        <f t="shared" si="3"/>
        <v>50</v>
      </c>
      <c r="R17" s="3">
        <f t="shared" si="1"/>
        <v>1534.8000000000002</v>
      </c>
      <c r="S17" s="67"/>
    </row>
    <row r="18" spans="1:19" ht="96" customHeight="1" thickBot="1" x14ac:dyDescent="0.3">
      <c r="A18" s="51" t="s">
        <v>65</v>
      </c>
      <c r="B18" s="118" t="s">
        <v>15</v>
      </c>
      <c r="C18" s="23" t="s">
        <v>26</v>
      </c>
      <c r="D18" s="21" t="s">
        <v>28</v>
      </c>
      <c r="E18" s="21" t="s">
        <v>31</v>
      </c>
      <c r="F18" s="24" t="s">
        <v>25</v>
      </c>
      <c r="G18" s="14">
        <v>20</v>
      </c>
      <c r="H18" s="9">
        <v>20</v>
      </c>
      <c r="I18" s="47">
        <v>20</v>
      </c>
      <c r="J18" s="10">
        <v>44.9</v>
      </c>
      <c r="K18" s="10">
        <v>3.4</v>
      </c>
      <c r="L18" s="10">
        <v>17</v>
      </c>
      <c r="M18" s="10">
        <v>31</v>
      </c>
      <c r="N18" s="12">
        <v>165</v>
      </c>
      <c r="O18" s="3">
        <v>70.2</v>
      </c>
      <c r="P18" s="3">
        <v>50</v>
      </c>
      <c r="Q18" s="3">
        <v>50</v>
      </c>
      <c r="R18" s="3">
        <f t="shared" si="1"/>
        <v>491.5</v>
      </c>
      <c r="S18" s="157" t="s">
        <v>72</v>
      </c>
    </row>
    <row r="19" spans="1:19" ht="215.25" customHeight="1" thickBot="1" x14ac:dyDescent="0.3">
      <c r="A19" s="53" t="s">
        <v>66</v>
      </c>
      <c r="B19" s="119"/>
      <c r="C19" s="23" t="s">
        <v>26</v>
      </c>
      <c r="D19" s="21" t="s">
        <v>28</v>
      </c>
      <c r="E19" s="21" t="s">
        <v>43</v>
      </c>
      <c r="F19" s="24" t="s">
        <v>25</v>
      </c>
      <c r="G19" s="14"/>
      <c r="H19" s="9">
        <v>401.7</v>
      </c>
      <c r="I19" s="9"/>
      <c r="J19" s="10"/>
      <c r="K19" s="10"/>
      <c r="L19" s="10"/>
      <c r="M19" s="10"/>
      <c r="N19" s="12"/>
      <c r="O19" s="3"/>
      <c r="P19" s="3"/>
      <c r="Q19" s="3"/>
      <c r="R19" s="3">
        <f t="shared" si="1"/>
        <v>401.7</v>
      </c>
      <c r="S19" s="158"/>
    </row>
    <row r="20" spans="1:19" ht="70.5" customHeight="1" thickBot="1" x14ac:dyDescent="0.3">
      <c r="A20" s="101" t="s">
        <v>101</v>
      </c>
      <c r="B20" s="119"/>
      <c r="C20" s="23" t="s">
        <v>26</v>
      </c>
      <c r="D20" s="21" t="s">
        <v>28</v>
      </c>
      <c r="E20" s="21" t="s">
        <v>33</v>
      </c>
      <c r="F20" s="24" t="s">
        <v>25</v>
      </c>
      <c r="G20" s="14"/>
      <c r="H20" s="9"/>
      <c r="I20" s="47">
        <v>595</v>
      </c>
      <c r="J20" s="10"/>
      <c r="K20" s="10"/>
      <c r="L20" s="10"/>
      <c r="M20" s="10"/>
      <c r="N20" s="12"/>
      <c r="O20" s="3"/>
      <c r="P20" s="3"/>
      <c r="Q20" s="3"/>
      <c r="R20" s="3">
        <f t="shared" si="1"/>
        <v>595</v>
      </c>
      <c r="S20" s="158"/>
    </row>
    <row r="21" spans="1:19" ht="81" customHeight="1" thickBot="1" x14ac:dyDescent="0.3">
      <c r="A21" s="100"/>
      <c r="B21" s="119"/>
      <c r="C21" s="23" t="s">
        <v>26</v>
      </c>
      <c r="D21" s="21" t="s">
        <v>28</v>
      </c>
      <c r="E21" s="21" t="s">
        <v>34</v>
      </c>
      <c r="F21" s="24" t="s">
        <v>25</v>
      </c>
      <c r="G21" s="14"/>
      <c r="H21" s="9"/>
      <c r="I21" s="47">
        <v>1.6</v>
      </c>
      <c r="J21" s="10"/>
      <c r="K21" s="10"/>
      <c r="L21" s="10"/>
      <c r="M21" s="10"/>
      <c r="N21" s="12"/>
      <c r="O21" s="3"/>
      <c r="P21" s="3"/>
      <c r="Q21" s="3"/>
      <c r="R21" s="3">
        <f t="shared" si="1"/>
        <v>1.6</v>
      </c>
      <c r="S21" s="158"/>
    </row>
    <row r="22" spans="1:19" ht="124.5" customHeight="1" thickBot="1" x14ac:dyDescent="0.3">
      <c r="A22" s="54" t="s">
        <v>67</v>
      </c>
      <c r="B22" s="55"/>
      <c r="C22" s="25" t="s">
        <v>26</v>
      </c>
      <c r="D22" s="21" t="s">
        <v>28</v>
      </c>
      <c r="E22" s="21" t="s">
        <v>45</v>
      </c>
      <c r="F22" s="24" t="s">
        <v>25</v>
      </c>
      <c r="G22" s="14"/>
      <c r="H22" s="9"/>
      <c r="I22" s="9"/>
      <c r="J22" s="10"/>
      <c r="K22" s="10"/>
      <c r="L22" s="10"/>
      <c r="M22" s="10">
        <v>45</v>
      </c>
      <c r="N22" s="12"/>
      <c r="O22" s="3"/>
      <c r="P22" s="3"/>
      <c r="Q22" s="3"/>
      <c r="R22" s="3">
        <f t="shared" si="1"/>
        <v>45</v>
      </c>
      <c r="S22" s="159"/>
    </row>
    <row r="23" spans="1:19" ht="37.5" customHeight="1" thickBot="1" x14ac:dyDescent="0.3">
      <c r="A23" s="107" t="s">
        <v>105</v>
      </c>
      <c r="B23" s="108"/>
      <c r="C23" s="104" t="s">
        <v>58</v>
      </c>
      <c r="D23" s="105"/>
      <c r="E23" s="105"/>
      <c r="F23" s="106"/>
      <c r="G23" s="40">
        <f>G24+G25+G26</f>
        <v>44.8</v>
      </c>
      <c r="H23" s="40">
        <f t="shared" ref="H23:Q23" si="4">H24+H25+H26</f>
        <v>44.8</v>
      </c>
      <c r="I23" s="40">
        <f t="shared" si="4"/>
        <v>44.8</v>
      </c>
      <c r="J23" s="40">
        <f t="shared" si="4"/>
        <v>38.1</v>
      </c>
      <c r="K23" s="40">
        <f t="shared" si="4"/>
        <v>26.9</v>
      </c>
      <c r="L23" s="40">
        <f t="shared" si="4"/>
        <v>25.4</v>
      </c>
      <c r="M23" s="40">
        <f t="shared" si="4"/>
        <v>36</v>
      </c>
      <c r="N23" s="40">
        <f t="shared" si="4"/>
        <v>23.3</v>
      </c>
      <c r="O23" s="40">
        <f t="shared" si="4"/>
        <v>36</v>
      </c>
      <c r="P23" s="40">
        <f t="shared" si="4"/>
        <v>4</v>
      </c>
      <c r="Q23" s="40">
        <f t="shared" si="4"/>
        <v>4</v>
      </c>
      <c r="R23" s="3">
        <f t="shared" si="1"/>
        <v>328.09999999999997</v>
      </c>
      <c r="S23" s="67"/>
    </row>
    <row r="24" spans="1:19" ht="51" customHeight="1" thickBot="1" x14ac:dyDescent="0.3">
      <c r="A24" s="98" t="s">
        <v>60</v>
      </c>
      <c r="B24" s="125" t="s">
        <v>15</v>
      </c>
      <c r="C24" s="20">
        <v>813</v>
      </c>
      <c r="D24" s="21" t="s">
        <v>23</v>
      </c>
      <c r="E24" s="21" t="s">
        <v>24</v>
      </c>
      <c r="F24" s="21" t="s">
        <v>25</v>
      </c>
      <c r="G24" s="16"/>
      <c r="H24" s="17"/>
      <c r="I24" s="48">
        <v>4.8</v>
      </c>
      <c r="J24" s="18">
        <v>4.0999999999999996</v>
      </c>
      <c r="K24" s="18">
        <v>2.9</v>
      </c>
      <c r="L24" s="18"/>
      <c r="M24" s="18"/>
      <c r="N24" s="18"/>
      <c r="O24" s="3"/>
      <c r="P24" s="3"/>
      <c r="Q24" s="3"/>
      <c r="R24" s="3">
        <f t="shared" si="1"/>
        <v>11.799999999999999</v>
      </c>
      <c r="S24" s="157" t="s">
        <v>73</v>
      </c>
    </row>
    <row r="25" spans="1:19" ht="54.75" customHeight="1" thickBot="1" x14ac:dyDescent="0.3">
      <c r="A25" s="102"/>
      <c r="B25" s="120"/>
      <c r="C25" s="22" t="s">
        <v>26</v>
      </c>
      <c r="D25" s="21" t="s">
        <v>23</v>
      </c>
      <c r="E25" s="21" t="s">
        <v>44</v>
      </c>
      <c r="F25" s="21" t="s">
        <v>25</v>
      </c>
      <c r="G25" s="26"/>
      <c r="H25" s="26"/>
      <c r="I25" s="33"/>
      <c r="J25" s="34"/>
      <c r="K25" s="34"/>
      <c r="L25" s="34"/>
      <c r="M25" s="34">
        <v>36</v>
      </c>
      <c r="N25" s="31">
        <v>23.3</v>
      </c>
      <c r="O25" s="35">
        <v>36</v>
      </c>
      <c r="P25" s="3">
        <v>4</v>
      </c>
      <c r="Q25" s="3">
        <v>4</v>
      </c>
      <c r="R25" s="3">
        <f t="shared" si="1"/>
        <v>103.3</v>
      </c>
      <c r="S25" s="158"/>
    </row>
    <row r="26" spans="1:19" ht="71.25" customHeight="1" thickBot="1" x14ac:dyDescent="0.3">
      <c r="A26" s="100"/>
      <c r="B26" s="121"/>
      <c r="C26" s="22" t="s">
        <v>26</v>
      </c>
      <c r="D26" s="21" t="s">
        <v>23</v>
      </c>
      <c r="E26" s="21" t="s">
        <v>27</v>
      </c>
      <c r="F26" s="21" t="s">
        <v>25</v>
      </c>
      <c r="G26" s="19">
        <v>44.8</v>
      </c>
      <c r="H26" s="7">
        <v>44.8</v>
      </c>
      <c r="I26" s="49">
        <v>40</v>
      </c>
      <c r="J26" s="8">
        <v>34</v>
      </c>
      <c r="K26" s="8">
        <v>24</v>
      </c>
      <c r="L26" s="8">
        <v>25.4</v>
      </c>
      <c r="M26" s="8"/>
      <c r="N26" s="15"/>
      <c r="O26" s="32"/>
      <c r="P26" s="3"/>
      <c r="Q26" s="3"/>
      <c r="R26" s="3">
        <f t="shared" si="1"/>
        <v>213</v>
      </c>
      <c r="S26" s="159"/>
    </row>
    <row r="27" spans="1:19" ht="53.25" customHeight="1" thickBot="1" x14ac:dyDescent="0.3">
      <c r="A27" s="107" t="s">
        <v>106</v>
      </c>
      <c r="B27" s="108"/>
      <c r="C27" s="104" t="s">
        <v>58</v>
      </c>
      <c r="D27" s="105"/>
      <c r="E27" s="105"/>
      <c r="F27" s="106"/>
      <c r="G27" s="40">
        <f>G28+G29+G30+G31+G32+G34+G36+G35+G33</f>
        <v>0</v>
      </c>
      <c r="H27" s="40">
        <f t="shared" ref="H27:Q27" si="5">H28+H29+H30+H31+H32+H34+H36+H35+H33</f>
        <v>0</v>
      </c>
      <c r="I27" s="40">
        <f t="shared" si="5"/>
        <v>99</v>
      </c>
      <c r="J27" s="40">
        <f t="shared" si="5"/>
        <v>1733.3</v>
      </c>
      <c r="K27" s="40">
        <f t="shared" si="5"/>
        <v>1779.5000000000002</v>
      </c>
      <c r="L27" s="40">
        <f t="shared" si="5"/>
        <v>2142.1</v>
      </c>
      <c r="M27" s="40">
        <f t="shared" si="5"/>
        <v>4034.1000000000004</v>
      </c>
      <c r="N27" s="40">
        <f t="shared" si="5"/>
        <v>2227.1999999999998</v>
      </c>
      <c r="O27" s="40">
        <f t="shared" si="5"/>
        <v>2474.5</v>
      </c>
      <c r="P27" s="40">
        <f t="shared" si="5"/>
        <v>0</v>
      </c>
      <c r="Q27" s="40">
        <f t="shared" si="5"/>
        <v>0</v>
      </c>
      <c r="R27" s="3">
        <f t="shared" si="1"/>
        <v>14489.7</v>
      </c>
      <c r="S27" s="67"/>
    </row>
    <row r="28" spans="1:19" ht="27" customHeight="1" thickBot="1" x14ac:dyDescent="0.3">
      <c r="A28" s="101" t="s">
        <v>68</v>
      </c>
      <c r="B28" s="120" t="s">
        <v>15</v>
      </c>
      <c r="C28" s="23" t="s">
        <v>26</v>
      </c>
      <c r="D28" s="21" t="s">
        <v>28</v>
      </c>
      <c r="E28" s="21" t="s">
        <v>40</v>
      </c>
      <c r="F28" s="24" t="s">
        <v>25</v>
      </c>
      <c r="G28" s="14"/>
      <c r="H28" s="9"/>
      <c r="I28" s="9"/>
      <c r="J28" s="10">
        <v>1269.5999999999999</v>
      </c>
      <c r="K28" s="10">
        <v>1263.5</v>
      </c>
      <c r="L28" s="10"/>
      <c r="M28" s="10"/>
      <c r="N28" s="12"/>
      <c r="O28" s="3"/>
      <c r="P28" s="3"/>
      <c r="Q28" s="3"/>
      <c r="R28" s="3">
        <f t="shared" si="1"/>
        <v>2533.1</v>
      </c>
      <c r="S28" s="157" t="s">
        <v>72</v>
      </c>
    </row>
    <row r="29" spans="1:19" ht="93" customHeight="1" thickBot="1" x14ac:dyDescent="0.3">
      <c r="A29" s="102"/>
      <c r="B29" s="120"/>
      <c r="C29" s="42" t="s">
        <v>26</v>
      </c>
      <c r="D29" s="21" t="s">
        <v>28</v>
      </c>
      <c r="E29" s="21" t="s">
        <v>41</v>
      </c>
      <c r="F29" s="24" t="s">
        <v>25</v>
      </c>
      <c r="G29" s="14"/>
      <c r="H29" s="9"/>
      <c r="I29" s="9"/>
      <c r="J29" s="10">
        <v>224.7</v>
      </c>
      <c r="K29" s="10">
        <v>268.7</v>
      </c>
      <c r="L29" s="10">
        <v>1703</v>
      </c>
      <c r="M29" s="10">
        <v>1764.7</v>
      </c>
      <c r="N29" s="12"/>
      <c r="O29" s="3">
        <v>1733.4</v>
      </c>
      <c r="P29" s="3"/>
      <c r="Q29" s="3"/>
      <c r="R29" s="3">
        <f t="shared" si="1"/>
        <v>5694.5</v>
      </c>
      <c r="S29" s="158"/>
    </row>
    <row r="30" spans="1:19" ht="27" customHeight="1" thickBot="1" x14ac:dyDescent="0.3">
      <c r="A30" s="103" t="s">
        <v>69</v>
      </c>
      <c r="B30" s="120"/>
      <c r="C30" s="23" t="s">
        <v>26</v>
      </c>
      <c r="D30" s="21" t="s">
        <v>28</v>
      </c>
      <c r="E30" s="21" t="s">
        <v>39</v>
      </c>
      <c r="F30" s="24" t="s">
        <v>25</v>
      </c>
      <c r="G30" s="14"/>
      <c r="H30" s="9"/>
      <c r="I30" s="9"/>
      <c r="J30" s="10">
        <v>238</v>
      </c>
      <c r="K30" s="10">
        <v>243.4</v>
      </c>
      <c r="L30" s="10"/>
      <c r="M30" s="10"/>
      <c r="N30" s="12"/>
      <c r="O30" s="3"/>
      <c r="P30" s="3"/>
      <c r="Q30" s="3"/>
      <c r="R30" s="3">
        <f t="shared" si="1"/>
        <v>481.4</v>
      </c>
      <c r="S30" s="158"/>
    </row>
    <row r="31" spans="1:19" ht="27" customHeight="1" thickBot="1" x14ac:dyDescent="0.3">
      <c r="A31" s="102"/>
      <c r="B31" s="120"/>
      <c r="C31" s="41" t="s">
        <v>26</v>
      </c>
      <c r="D31" s="21" t="s">
        <v>28</v>
      </c>
      <c r="E31" s="21" t="s">
        <v>42</v>
      </c>
      <c r="F31" s="24" t="s">
        <v>25</v>
      </c>
      <c r="G31" s="14"/>
      <c r="H31" s="7"/>
      <c r="I31" s="7"/>
      <c r="J31" s="6">
        <v>1</v>
      </c>
      <c r="K31" s="6"/>
      <c r="L31" s="6"/>
      <c r="M31" s="8"/>
      <c r="N31" s="30"/>
      <c r="O31" s="3"/>
      <c r="P31" s="3"/>
      <c r="Q31" s="3"/>
      <c r="R31" s="3">
        <f t="shared" si="1"/>
        <v>1</v>
      </c>
      <c r="S31" s="158"/>
    </row>
    <row r="32" spans="1:19" ht="160.5" customHeight="1" thickBot="1" x14ac:dyDescent="0.3">
      <c r="A32" s="100"/>
      <c r="B32" s="120"/>
      <c r="C32" s="23" t="s">
        <v>26</v>
      </c>
      <c r="D32" s="21" t="s">
        <v>28</v>
      </c>
      <c r="E32" s="21" t="s">
        <v>43</v>
      </c>
      <c r="F32" s="24" t="s">
        <v>25</v>
      </c>
      <c r="G32" s="14"/>
      <c r="H32" s="9"/>
      <c r="I32" s="9"/>
      <c r="J32" s="10"/>
      <c r="K32" s="10">
        <v>3.9</v>
      </c>
      <c r="L32" s="10">
        <v>254.2</v>
      </c>
      <c r="M32" s="10"/>
      <c r="N32" s="12">
        <v>248.6</v>
      </c>
      <c r="O32" s="3"/>
      <c r="P32" s="3"/>
      <c r="Q32" s="3"/>
      <c r="R32" s="3">
        <f t="shared" si="1"/>
        <v>506.69999999999993</v>
      </c>
      <c r="S32" s="158"/>
    </row>
    <row r="33" spans="1:23" ht="36" customHeight="1" thickBot="1" x14ac:dyDescent="0.3">
      <c r="A33" s="101" t="s">
        <v>70</v>
      </c>
      <c r="B33" s="120"/>
      <c r="C33" s="23" t="s">
        <v>26</v>
      </c>
      <c r="D33" s="21" t="s">
        <v>47</v>
      </c>
      <c r="E33" s="21" t="s">
        <v>48</v>
      </c>
      <c r="F33" s="24" t="s">
        <v>38</v>
      </c>
      <c r="G33" s="14"/>
      <c r="H33" s="9"/>
      <c r="I33" s="9"/>
      <c r="J33" s="10"/>
      <c r="K33" s="10"/>
      <c r="L33" s="10"/>
      <c r="M33" s="10">
        <v>1928.3</v>
      </c>
      <c r="N33" s="12"/>
      <c r="O33" s="3"/>
      <c r="P33" s="3"/>
      <c r="Q33" s="3"/>
      <c r="R33" s="3">
        <f t="shared" ref="R33" si="6">SUM(F33:Q33)</f>
        <v>1928.3</v>
      </c>
      <c r="S33" s="158"/>
      <c r="V33" s="1"/>
    </row>
    <row r="34" spans="1:23" ht="32.25" customHeight="1" thickBot="1" x14ac:dyDescent="0.3">
      <c r="A34" s="99"/>
      <c r="B34" s="120"/>
      <c r="C34" s="23" t="s">
        <v>26</v>
      </c>
      <c r="D34" s="21" t="s">
        <v>28</v>
      </c>
      <c r="E34" s="21" t="s">
        <v>46</v>
      </c>
      <c r="F34" s="24" t="s">
        <v>25</v>
      </c>
      <c r="G34" s="14"/>
      <c r="H34" s="9"/>
      <c r="I34" s="9"/>
      <c r="J34" s="10"/>
      <c r="K34" s="10"/>
      <c r="L34" s="10"/>
      <c r="M34" s="10">
        <v>23</v>
      </c>
      <c r="N34" s="12">
        <v>408.6</v>
      </c>
      <c r="O34" s="3">
        <v>11.4</v>
      </c>
      <c r="P34" s="3"/>
      <c r="Q34" s="3"/>
      <c r="R34" s="3">
        <f t="shared" si="1"/>
        <v>443</v>
      </c>
      <c r="S34" s="158"/>
    </row>
    <row r="35" spans="1:23" ht="29.25" customHeight="1" thickBot="1" x14ac:dyDescent="0.3">
      <c r="A35" s="126" t="s">
        <v>63</v>
      </c>
      <c r="B35" s="120"/>
      <c r="C35" s="25" t="s">
        <v>26</v>
      </c>
      <c r="D35" s="21" t="s">
        <v>28</v>
      </c>
      <c r="E35" s="21" t="s">
        <v>32</v>
      </c>
      <c r="F35" s="24" t="s">
        <v>25</v>
      </c>
      <c r="G35" s="14"/>
      <c r="H35" s="9"/>
      <c r="I35" s="47">
        <v>99</v>
      </c>
      <c r="J35" s="10"/>
      <c r="K35" s="10"/>
      <c r="L35" s="10">
        <v>184.9</v>
      </c>
      <c r="M35" s="10">
        <v>318.10000000000002</v>
      </c>
      <c r="N35" s="12">
        <v>370</v>
      </c>
      <c r="O35" s="3">
        <v>729.7</v>
      </c>
      <c r="P35" s="3"/>
      <c r="Q35" s="3"/>
      <c r="R35" s="3">
        <f t="shared" ref="R35" si="7">SUM(F35:Q35)</f>
        <v>1701.7</v>
      </c>
      <c r="S35" s="158"/>
    </row>
    <row r="36" spans="1:23" ht="134.25" customHeight="1" thickBot="1" x14ac:dyDescent="0.3">
      <c r="A36" s="99"/>
      <c r="B36" s="121"/>
      <c r="C36" s="25" t="s">
        <v>26</v>
      </c>
      <c r="D36" s="21" t="s">
        <v>28</v>
      </c>
      <c r="E36" s="21" t="s">
        <v>51</v>
      </c>
      <c r="F36" s="24" t="s">
        <v>25</v>
      </c>
      <c r="G36" s="14"/>
      <c r="H36" s="9"/>
      <c r="I36" s="9"/>
      <c r="J36" s="10"/>
      <c r="K36" s="10"/>
      <c r="L36" s="10"/>
      <c r="M36" s="10"/>
      <c r="N36" s="12">
        <v>1200</v>
      </c>
      <c r="O36" s="3"/>
      <c r="P36" s="3"/>
      <c r="Q36" s="3"/>
      <c r="R36" s="3">
        <f t="shared" si="1"/>
        <v>1200</v>
      </c>
      <c r="S36" s="159"/>
    </row>
    <row r="37" spans="1:23" ht="49.5" customHeight="1" thickBot="1" x14ac:dyDescent="0.3">
      <c r="A37" s="107" t="s">
        <v>107</v>
      </c>
      <c r="B37" s="108"/>
      <c r="C37" s="104" t="s">
        <v>58</v>
      </c>
      <c r="D37" s="105"/>
      <c r="E37" s="105"/>
      <c r="F37" s="106"/>
      <c r="G37" s="40">
        <f>G38+G39+G40</f>
        <v>0</v>
      </c>
      <c r="H37" s="40">
        <f t="shared" ref="H37:Q37" si="8">H38+H39+H40</f>
        <v>0</v>
      </c>
      <c r="I37" s="40">
        <f t="shared" si="8"/>
        <v>1174.3</v>
      </c>
      <c r="J37" s="40">
        <f t="shared" si="8"/>
        <v>0</v>
      </c>
      <c r="K37" s="40">
        <f t="shared" si="8"/>
        <v>0</v>
      </c>
      <c r="L37" s="40">
        <f t="shared" si="8"/>
        <v>0</v>
      </c>
      <c r="M37" s="40">
        <f t="shared" si="8"/>
        <v>0</v>
      </c>
      <c r="N37" s="40">
        <f t="shared" si="8"/>
        <v>665.4</v>
      </c>
      <c r="O37" s="40">
        <f t="shared" si="8"/>
        <v>494.3</v>
      </c>
      <c r="P37" s="40">
        <f t="shared" si="8"/>
        <v>480</v>
      </c>
      <c r="Q37" s="40">
        <f t="shared" si="8"/>
        <v>350</v>
      </c>
      <c r="R37" s="3">
        <f t="shared" si="1"/>
        <v>3164</v>
      </c>
      <c r="S37" s="67"/>
    </row>
    <row r="38" spans="1:23" ht="84" customHeight="1" thickBot="1" x14ac:dyDescent="0.3">
      <c r="A38" s="44" t="s">
        <v>61</v>
      </c>
      <c r="B38" s="122" t="s">
        <v>15</v>
      </c>
      <c r="C38" s="25" t="s">
        <v>26</v>
      </c>
      <c r="D38" s="21" t="s">
        <v>28</v>
      </c>
      <c r="E38" s="21" t="s">
        <v>50</v>
      </c>
      <c r="F38" s="24" t="s">
        <v>25</v>
      </c>
      <c r="G38" s="14"/>
      <c r="H38" s="9"/>
      <c r="I38" s="9"/>
      <c r="J38" s="10"/>
      <c r="K38" s="10"/>
      <c r="L38" s="10"/>
      <c r="M38" s="10"/>
      <c r="N38" s="12">
        <v>665.4</v>
      </c>
      <c r="O38" s="3">
        <v>494.3</v>
      </c>
      <c r="P38" s="3">
        <v>480</v>
      </c>
      <c r="Q38" s="3">
        <v>350</v>
      </c>
      <c r="R38" s="3">
        <f t="shared" si="1"/>
        <v>1989.7</v>
      </c>
      <c r="S38" s="157" t="s">
        <v>72</v>
      </c>
    </row>
    <row r="39" spans="1:23" ht="86.25" customHeight="1" thickBot="1" x14ac:dyDescent="0.3">
      <c r="A39" s="98" t="s">
        <v>62</v>
      </c>
      <c r="B39" s="123"/>
      <c r="C39" s="23" t="s">
        <v>26</v>
      </c>
      <c r="D39" s="21" t="s">
        <v>35</v>
      </c>
      <c r="E39" s="21" t="s">
        <v>36</v>
      </c>
      <c r="F39" s="21" t="s">
        <v>25</v>
      </c>
      <c r="G39" s="28"/>
      <c r="H39" s="14"/>
      <c r="I39" s="50">
        <v>1160.3</v>
      </c>
      <c r="J39" s="6"/>
      <c r="K39" s="8"/>
      <c r="L39" s="27"/>
      <c r="M39" s="29"/>
      <c r="N39" s="4"/>
      <c r="O39" s="5"/>
      <c r="P39" s="3"/>
      <c r="Q39" s="3"/>
      <c r="R39" s="3">
        <f t="shared" si="1"/>
        <v>1160.3</v>
      </c>
      <c r="S39" s="159"/>
      <c r="W39" s="98"/>
    </row>
    <row r="40" spans="1:23" ht="30" customHeight="1" thickBot="1" x14ac:dyDescent="0.3">
      <c r="A40" s="100"/>
      <c r="B40" s="124"/>
      <c r="C40" s="42" t="s">
        <v>26</v>
      </c>
      <c r="D40" s="21" t="s">
        <v>35</v>
      </c>
      <c r="E40" s="21" t="s">
        <v>37</v>
      </c>
      <c r="F40" s="21" t="s">
        <v>25</v>
      </c>
      <c r="G40" s="9"/>
      <c r="H40" s="9"/>
      <c r="I40" s="47">
        <v>14</v>
      </c>
      <c r="J40" s="10"/>
      <c r="K40" s="10"/>
      <c r="L40" s="10"/>
      <c r="M40" s="10"/>
      <c r="N40" s="12"/>
      <c r="O40" s="3"/>
      <c r="P40" s="3"/>
      <c r="Q40" s="3"/>
      <c r="R40" s="3">
        <f t="shared" si="1"/>
        <v>14</v>
      </c>
      <c r="S40" s="67"/>
      <c r="W40" s="99"/>
    </row>
    <row r="41" spans="1:23" ht="29.25" customHeight="1" thickBot="1" x14ac:dyDescent="0.3">
      <c r="A41" s="116" t="s">
        <v>52</v>
      </c>
      <c r="B41" s="117"/>
      <c r="C41" s="25"/>
      <c r="D41" s="21"/>
      <c r="E41" s="21"/>
      <c r="F41" s="24"/>
      <c r="G41" s="40">
        <f>G11+G15+G17+G23+G27+G37</f>
        <v>2020.5</v>
      </c>
      <c r="H41" s="40">
        <f t="shared" ref="H41:Q41" si="9">H11+H15+H17+H23+H27+H37</f>
        <v>2107</v>
      </c>
      <c r="I41" s="40">
        <f t="shared" si="9"/>
        <v>3655.1000000000004</v>
      </c>
      <c r="J41" s="40">
        <f t="shared" si="9"/>
        <v>3546.5</v>
      </c>
      <c r="K41" s="40">
        <f t="shared" si="9"/>
        <v>3644.7000000000007</v>
      </c>
      <c r="L41" s="40">
        <f t="shared" si="9"/>
        <v>3773.2</v>
      </c>
      <c r="M41" s="40">
        <f t="shared" si="9"/>
        <v>5257.3</v>
      </c>
      <c r="N41" s="40">
        <f t="shared" si="9"/>
        <v>5325.0999999999995</v>
      </c>
      <c r="O41" s="40">
        <f t="shared" si="9"/>
        <v>3619</v>
      </c>
      <c r="P41" s="40">
        <f t="shared" si="9"/>
        <v>1004</v>
      </c>
      <c r="Q41" s="40">
        <f t="shared" si="9"/>
        <v>874</v>
      </c>
      <c r="R41" s="3">
        <f t="shared" si="1"/>
        <v>34826.399999999994</v>
      </c>
      <c r="S41" s="67"/>
    </row>
    <row r="42" spans="1:23" x14ac:dyDescent="0.25">
      <c r="C42" s="43"/>
    </row>
  </sheetData>
  <mergeCells count="59">
    <mergeCell ref="S28:S36"/>
    <mergeCell ref="S38:S39"/>
    <mergeCell ref="S18:S22"/>
    <mergeCell ref="S24:S26"/>
    <mergeCell ref="S12:S14"/>
    <mergeCell ref="A12:A13"/>
    <mergeCell ref="H7:H8"/>
    <mergeCell ref="A15:B15"/>
    <mergeCell ref="C15:F15"/>
    <mergeCell ref="R7:R8"/>
    <mergeCell ref="A11:B11"/>
    <mergeCell ref="B12:B14"/>
    <mergeCell ref="C11:F11"/>
    <mergeCell ref="P7:P8"/>
    <mergeCell ref="A9:S10"/>
    <mergeCell ref="N7:N8"/>
    <mergeCell ref="D7:D8"/>
    <mergeCell ref="I7:I8"/>
    <mergeCell ref="J7:J8"/>
    <mergeCell ref="K7:K8"/>
    <mergeCell ref="L7:L8"/>
    <mergeCell ref="A4:S4"/>
    <mergeCell ref="M7:M8"/>
    <mergeCell ref="A5:A8"/>
    <mergeCell ref="B5:B8"/>
    <mergeCell ref="C5:F6"/>
    <mergeCell ref="C7:C8"/>
    <mergeCell ref="E7:E8"/>
    <mergeCell ref="F7:F8"/>
    <mergeCell ref="G7:G8"/>
    <mergeCell ref="O7:O8"/>
    <mergeCell ref="S5:S8"/>
    <mergeCell ref="A41:B41"/>
    <mergeCell ref="B18:B21"/>
    <mergeCell ref="B28:B36"/>
    <mergeCell ref="B38:B40"/>
    <mergeCell ref="A24:A26"/>
    <mergeCell ref="A37:B37"/>
    <mergeCell ref="A27:B27"/>
    <mergeCell ref="B24:B26"/>
    <mergeCell ref="A23:B23"/>
    <mergeCell ref="A35:A36"/>
    <mergeCell ref="A33:A34"/>
    <mergeCell ref="N1:R1"/>
    <mergeCell ref="N2:S2"/>
    <mergeCell ref="N3:U3"/>
    <mergeCell ref="W39:W40"/>
    <mergeCell ref="A39:A40"/>
    <mergeCell ref="A28:A29"/>
    <mergeCell ref="A30:A32"/>
    <mergeCell ref="C17:F17"/>
    <mergeCell ref="C23:F23"/>
    <mergeCell ref="C27:F27"/>
    <mergeCell ref="C37:F37"/>
    <mergeCell ref="A20:A21"/>
    <mergeCell ref="A17:B17"/>
    <mergeCell ref="Q7:Q8"/>
    <mergeCell ref="G5:R5"/>
    <mergeCell ref="G6:R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2022-08-24T07:10:08Z</dcterms:modified>
</cp:coreProperties>
</file>